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625" windowHeight="7635" tabRatio="595" activeTab="0"/>
  </bookViews>
  <sheets>
    <sheet name="Лист1" sheetId="1" r:id="rId1"/>
    <sheet name="титульны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<sst xmlns="http://schemas.openxmlformats.org/spreadsheetml/2006/main" count="233" uniqueCount="213">
  <si>
    <t>Каникулы</t>
  </si>
  <si>
    <t>недель</t>
  </si>
  <si>
    <t>Недель</t>
  </si>
  <si>
    <t>ИНДЕКС</t>
  </si>
  <si>
    <t>Распределение обязательных учебных занятий по</t>
  </si>
  <si>
    <t>II курс</t>
  </si>
  <si>
    <t>III курс</t>
  </si>
  <si>
    <t>I курс</t>
  </si>
  <si>
    <t>Семестры</t>
  </si>
  <si>
    <t>Иностранный язык</t>
  </si>
  <si>
    <t>Физическая культура</t>
  </si>
  <si>
    <t>Кабинеты:</t>
  </si>
  <si>
    <t>Количество</t>
  </si>
  <si>
    <t>Математика</t>
  </si>
  <si>
    <t>ВСЕГО</t>
  </si>
  <si>
    <t>Согласовано</t>
  </si>
  <si>
    <t>Безопасность жизнедеятельности</t>
  </si>
  <si>
    <t>История</t>
  </si>
  <si>
    <t>Основы безопасности жизнедеятельности</t>
  </si>
  <si>
    <t>Председатели предметных(цикловых) комиссий:                                                                Зам. директора по УР:____________________</t>
  </si>
  <si>
    <t>Г.М.Левина</t>
  </si>
  <si>
    <t>Максимальная</t>
  </si>
  <si>
    <t>Обязательная аудиторная</t>
  </si>
  <si>
    <t>всего занятий</t>
  </si>
  <si>
    <t>Учебная нагрузка обучающихся (час.)</t>
  </si>
  <si>
    <t>дисциплин и МДК</t>
  </si>
  <si>
    <t>учебной практики</t>
  </si>
  <si>
    <t>экзаменов</t>
  </si>
  <si>
    <t>зачетов</t>
  </si>
  <si>
    <t>ОП.ОО</t>
  </si>
  <si>
    <t>ПМ.04</t>
  </si>
  <si>
    <t>0.00</t>
  </si>
  <si>
    <t>Итого</t>
  </si>
  <si>
    <t>Производственная практика (по профилю специальности)</t>
  </si>
  <si>
    <t>Обучение по учебным циклам</t>
  </si>
  <si>
    <t>Учебная практика</t>
  </si>
  <si>
    <t>Производственная практика (преддипломная)</t>
  </si>
  <si>
    <t>Промежуточная аттестация</t>
  </si>
  <si>
    <t>Каникулярное время</t>
  </si>
  <si>
    <t>Государственная (итоговая) аттестация</t>
  </si>
  <si>
    <t>Обществознание (включая экономику и право)</t>
  </si>
  <si>
    <t>Химия</t>
  </si>
  <si>
    <t>Биология</t>
  </si>
  <si>
    <t>Физика</t>
  </si>
  <si>
    <t>Материаловедение</t>
  </si>
  <si>
    <t>П.ОО</t>
  </si>
  <si>
    <t>ФК.00</t>
  </si>
  <si>
    <t>Производственная практика</t>
  </si>
  <si>
    <t>Строительное черчение</t>
  </si>
  <si>
    <t>Экономика организации</t>
  </si>
  <si>
    <t>Основы строительного производства</t>
  </si>
  <si>
    <t>Охрана труда</t>
  </si>
  <si>
    <t>ПМ.00</t>
  </si>
  <si>
    <t>Профессиональные модули</t>
  </si>
  <si>
    <t>Устройство покрытий полов и облицовка стен</t>
  </si>
  <si>
    <t>Покрытия полов и облицовка стен</t>
  </si>
  <si>
    <t>Всего</t>
  </si>
  <si>
    <t xml:space="preserve">Обучение по </t>
  </si>
  <si>
    <t>дисциплинам и</t>
  </si>
  <si>
    <t xml:space="preserve">междисциплинарным </t>
  </si>
  <si>
    <t>курсам</t>
  </si>
  <si>
    <t>по профилю профессии (специальности)</t>
  </si>
  <si>
    <t>Всего               (по курсам)</t>
  </si>
  <si>
    <t>1. Сводные данные по бюджету времени (в неделях)</t>
  </si>
  <si>
    <t>Формы промежуточной аттестации</t>
  </si>
  <si>
    <t>Самостоятельная учебная работа</t>
  </si>
  <si>
    <t>в т.ч. лаб. и практ. занятий</t>
  </si>
  <si>
    <t>Наименование циклов, дисциплин, профессиональных модулей, МДК, практик</t>
  </si>
  <si>
    <t>ГИА</t>
  </si>
  <si>
    <t>Государственная (итоговая) аттестация:</t>
  </si>
  <si>
    <t>Выпускная квалификационная работа</t>
  </si>
  <si>
    <t>дифференцированные зачетов</t>
  </si>
  <si>
    <t>курсам и семестрам/триместрам (час. в семестр/триместр)</t>
  </si>
  <si>
    <t>Перечень кабинетов, лабораторий, мастерских и других помещений</t>
  </si>
  <si>
    <t>материаловедение;</t>
  </si>
  <si>
    <t>строительного черчения;</t>
  </si>
  <si>
    <t>электротехники;</t>
  </si>
  <si>
    <t>безопасности жизнедеятельности и охраны труда.</t>
  </si>
  <si>
    <t>Лаборатории:</t>
  </si>
  <si>
    <t>информационных технологий;</t>
  </si>
  <si>
    <t>материаловедения.</t>
  </si>
  <si>
    <t>Мастерские:</t>
  </si>
  <si>
    <t>облицовочных работ (керамическими синтетическими материалами);</t>
  </si>
  <si>
    <t>по отделке поверхностей гипсокартонными листами;</t>
  </si>
  <si>
    <t>Спортивный комплекс:</t>
  </si>
  <si>
    <t>спортивный зал;</t>
  </si>
  <si>
    <t>открытый стадион широкого профиля с элементами полосы препятствий:</t>
  </si>
  <si>
    <t>место для стрельбы</t>
  </si>
  <si>
    <t>УП.04.01</t>
  </si>
  <si>
    <t>ПП.04.01</t>
  </si>
  <si>
    <t>МДК.04.01.</t>
  </si>
  <si>
    <t>ПМ.06</t>
  </si>
  <si>
    <t>МДК.06.01</t>
  </si>
  <si>
    <t>УП.06.01</t>
  </si>
  <si>
    <t>ПП.06.01</t>
  </si>
  <si>
    <t xml:space="preserve">производственной практики </t>
  </si>
  <si>
    <t>Электротехника</t>
  </si>
  <si>
    <t xml:space="preserve">  ДЗ, -,  -,  -,  -,  </t>
  </si>
  <si>
    <t>ОБЖ</t>
  </si>
  <si>
    <t>русского языка и литературы</t>
  </si>
  <si>
    <t>истории</t>
  </si>
  <si>
    <t xml:space="preserve">обществознания </t>
  </si>
  <si>
    <t>иностранного языка</t>
  </si>
  <si>
    <t>химии</t>
  </si>
  <si>
    <t>биологии</t>
  </si>
  <si>
    <t>математики</t>
  </si>
  <si>
    <t>физики</t>
  </si>
  <si>
    <t>«_____»____________ 20 __ г.</t>
  </si>
  <si>
    <t>УЧЕБНЫЙ ПЛАН</t>
  </si>
  <si>
    <t>основной профессиональной образовательной программы</t>
  </si>
  <si>
    <r>
      <t>Форма обучения</t>
    </r>
    <r>
      <rPr>
        <sz val="14"/>
        <rFont val="Times New Roman"/>
        <family val="1"/>
      </rPr>
      <t xml:space="preserve"> - очная</t>
    </r>
  </si>
  <si>
    <r>
      <t>на базе основного общего</t>
    </r>
    <r>
      <rPr>
        <sz val="18"/>
        <rFont val="Times New Roman"/>
        <family val="1"/>
      </rPr>
      <t xml:space="preserve"> </t>
    </r>
    <r>
      <rPr>
        <sz val="14"/>
        <rFont val="Times New Roman"/>
        <family val="1"/>
      </rPr>
      <t>образования</t>
    </r>
  </si>
  <si>
    <r>
      <t>Профиль получаемого профессионального образования</t>
    </r>
    <r>
      <rPr>
        <sz val="14"/>
        <rFont val="Times New Roman"/>
        <family val="1"/>
      </rPr>
      <t xml:space="preserve"> </t>
    </r>
  </si>
  <si>
    <t>технический</t>
  </si>
  <si>
    <t>обшивных конструкций</t>
  </si>
  <si>
    <t>О.В. Мовчан</t>
  </si>
  <si>
    <t>Л.Б. Дмитриева</t>
  </si>
  <si>
    <r>
      <t>Квалификация:</t>
    </r>
    <r>
      <rPr>
        <sz val="14"/>
        <rFont val="Times New Roman"/>
        <family val="1"/>
      </rPr>
      <t xml:space="preserve"> Облицовщик-плиточник, монтажник каркасно-</t>
    </r>
  </si>
  <si>
    <t>ОП.01</t>
  </si>
  <si>
    <t>ОП.02</t>
  </si>
  <si>
    <t>ОП.03</t>
  </si>
  <si>
    <t>ОП.04</t>
  </si>
  <si>
    <t>ОП.05</t>
  </si>
  <si>
    <t>ОП.06</t>
  </si>
  <si>
    <t>ОП.07</t>
  </si>
  <si>
    <t xml:space="preserve">                                                               Утверждаю</t>
  </si>
  <si>
    <r>
      <t xml:space="preserve">                                                                         ___________________ / </t>
    </r>
    <r>
      <rPr>
        <u val="single"/>
        <sz val="12"/>
        <rFont val="Times New Roman"/>
        <family val="1"/>
      </rPr>
      <t>Е.А.Скребков/</t>
    </r>
  </si>
  <si>
    <t xml:space="preserve">подготовки квалифицированных рабочих, служащих  </t>
  </si>
  <si>
    <t>08.01.06 Мастер сухого строительства</t>
  </si>
  <si>
    <t>Общеобразовательный учебный цикл</t>
  </si>
  <si>
    <t>Общепрофессиональный учебный цикл</t>
  </si>
  <si>
    <t>Профессиональный учебный цикл</t>
  </si>
  <si>
    <r>
      <t xml:space="preserve">Консультации на учебную группу: </t>
    </r>
    <r>
      <rPr>
        <sz val="8"/>
        <rFont val="Arial Cyr"/>
        <family val="0"/>
      </rPr>
      <t>из расчета 4 часа на одного обучающегося на каждый учебный год</t>
    </r>
  </si>
  <si>
    <t xml:space="preserve">2.План учебного процесса </t>
  </si>
  <si>
    <t xml:space="preserve">преддипломная </t>
  </si>
  <si>
    <t>Технология монтажа каркасно-обшивных конструкций</t>
  </si>
  <si>
    <t>Выполнение монтажа каркасно-обшивных конструкций</t>
  </si>
  <si>
    <t>технологии отделочных строительных работ;</t>
  </si>
  <si>
    <t>для подготовки монтажника каркасно-обшивных конструкций</t>
  </si>
  <si>
    <t>Залы</t>
  </si>
  <si>
    <t>Библиотека, читальный зал с выходом в сеть Интернет</t>
  </si>
  <si>
    <t>Актовый зал</t>
  </si>
  <si>
    <t>География</t>
  </si>
  <si>
    <t>Экология</t>
  </si>
  <si>
    <t xml:space="preserve"> -, -,  ДЗ,  -,  -,  -</t>
  </si>
  <si>
    <t>-, -, -, ДЗ, -, -</t>
  </si>
  <si>
    <t xml:space="preserve">Информатика </t>
  </si>
  <si>
    <t xml:space="preserve"> -,  ДЗ,  -,   -,  -, -</t>
  </si>
  <si>
    <t xml:space="preserve"> -,  -, -, Э, -,-</t>
  </si>
  <si>
    <r>
      <t>Нормативный срок освоения ОПОП</t>
    </r>
    <r>
      <rPr>
        <sz val="14"/>
        <rFont val="Times New Roman"/>
        <family val="1"/>
      </rPr>
      <t xml:space="preserve"> – 2 год. 10 мес.</t>
    </r>
  </si>
  <si>
    <t>Общие</t>
  </si>
  <si>
    <t>ОУД</t>
  </si>
  <si>
    <t>ОУД.02</t>
  </si>
  <si>
    <t>ОУД.03</t>
  </si>
  <si>
    <t>ОУД.04</t>
  </si>
  <si>
    <t>ОУД.05</t>
  </si>
  <si>
    <t>ОУД.06</t>
  </si>
  <si>
    <t>По выбору из обязательных предметных областей</t>
  </si>
  <si>
    <t>ОУД.07</t>
  </si>
  <si>
    <t>ОУД.08</t>
  </si>
  <si>
    <t>ОУД.09</t>
  </si>
  <si>
    <t>ОУД.10</t>
  </si>
  <si>
    <t>ОУД.15</t>
  </si>
  <si>
    <t>ОУД.16</t>
  </si>
  <si>
    <t>ОУД.17</t>
  </si>
  <si>
    <t>УД</t>
  </si>
  <si>
    <t>Дополнительные</t>
  </si>
  <si>
    <t>О.Ю.Луканова</t>
  </si>
  <si>
    <t>УД.18</t>
  </si>
  <si>
    <t>УД.19</t>
  </si>
  <si>
    <t>УД.20</t>
  </si>
  <si>
    <t xml:space="preserve"> ДЗ, -,  -,  -,  -, -</t>
  </si>
  <si>
    <t>Основы черчения/ Графические построения</t>
  </si>
  <si>
    <t>Основы проектирования/ Учебно-исследовательская работа</t>
  </si>
  <si>
    <t>2 нед.</t>
  </si>
  <si>
    <t>-, -, -, -, ДЗ,-</t>
  </si>
  <si>
    <t>Астрономия/ Психология общения</t>
  </si>
  <si>
    <t xml:space="preserve">  -,  -,  -,  ДЗ, -, -</t>
  </si>
  <si>
    <t xml:space="preserve"> -,  -, Э, -, -,-</t>
  </si>
  <si>
    <t xml:space="preserve"> -, -, -, Дз,  -, -</t>
  </si>
  <si>
    <t xml:space="preserve"> -,  -,  -,  -, ДЗ, -</t>
  </si>
  <si>
    <t xml:space="preserve"> -,  -,  -,   -,  -, ДЗ</t>
  </si>
  <si>
    <t xml:space="preserve"> -,  -,  -,  -,-, ДЗ</t>
  </si>
  <si>
    <t xml:space="preserve"> -,  -,Э,  -,  -, -</t>
  </si>
  <si>
    <t xml:space="preserve"> -,  -,  -,  -,  -, ДЗ</t>
  </si>
  <si>
    <t xml:space="preserve"> -,  -,  -,  -, -, ДЗ</t>
  </si>
  <si>
    <r>
      <t xml:space="preserve"> -,  -,  -,  Э</t>
    </r>
    <r>
      <rPr>
        <vertAlign val="subscript"/>
        <sz val="9"/>
        <rFont val="Arial Cyr"/>
        <family val="0"/>
      </rPr>
      <t>к,</t>
    </r>
    <r>
      <rPr>
        <sz val="10"/>
        <rFont val="Arial Cyr"/>
        <family val="0"/>
      </rPr>
      <t xml:space="preserve"> -, - </t>
    </r>
  </si>
  <si>
    <r>
      <t xml:space="preserve"> -, -, -,  -,  -, Э</t>
    </r>
    <r>
      <rPr>
        <vertAlign val="subscript"/>
        <sz val="9"/>
        <rFont val="Arial Cyr"/>
        <family val="0"/>
      </rPr>
      <t>к</t>
    </r>
  </si>
  <si>
    <t xml:space="preserve"> -,  -,  -, -, З, ДЗ</t>
  </si>
  <si>
    <t>З, З, З, З, ДЗ,-</t>
  </si>
  <si>
    <t>с 17.06 по 29.06 2019 г.</t>
  </si>
  <si>
    <t>Про=</t>
  </si>
  <si>
    <t>%</t>
  </si>
  <si>
    <t xml:space="preserve">по профессии среднего профессионального образования </t>
  </si>
  <si>
    <r>
      <rPr>
        <sz val="12"/>
        <rFont val="Times New Roman"/>
        <family val="1"/>
      </rPr>
      <t xml:space="preserve">                                                                             </t>
    </r>
    <r>
      <rPr>
        <u val="single"/>
        <sz val="12"/>
        <rFont val="Times New Roman"/>
        <family val="1"/>
      </rPr>
      <t xml:space="preserve"> директор ГБПОУ "Дзержинский </t>
    </r>
  </si>
  <si>
    <r>
      <rPr>
        <sz val="12"/>
        <rFont val="Times New Roman"/>
        <family val="1"/>
      </rPr>
      <t xml:space="preserve">                                                                       </t>
    </r>
    <r>
      <rPr>
        <u val="single"/>
        <sz val="12"/>
        <rFont val="Times New Roman"/>
        <family val="1"/>
      </rPr>
      <t xml:space="preserve"> индустриально-коммерческий техникум"</t>
    </r>
  </si>
  <si>
    <t>ГБПОУ "Дзержинский индустриально-коммерческий техникум"</t>
  </si>
  <si>
    <t>ОУД.01.01</t>
  </si>
  <si>
    <t>ОУД.01.02</t>
  </si>
  <si>
    <t>Литература</t>
  </si>
  <si>
    <t>Русский язык</t>
  </si>
  <si>
    <t xml:space="preserve"> -,  -,  -, -, Э,-</t>
  </si>
  <si>
    <t>-; Э; -; -; -, -</t>
  </si>
  <si>
    <t xml:space="preserve"> -,  ДЗ,  -, -, -, Э</t>
  </si>
  <si>
    <t>3З/11ДЗ/4Э</t>
  </si>
  <si>
    <t>0З/4ДЗ/2Эк</t>
  </si>
  <si>
    <t>1З/5ДЗ/2Эк</t>
  </si>
  <si>
    <t>0З/5ДЗ/2Э</t>
  </si>
  <si>
    <t xml:space="preserve"> -,  -,  -,  -,  -, -</t>
  </si>
  <si>
    <t>4З/20ДЗ/7Э</t>
  </si>
  <si>
    <t>______________________ С.В.Баканова</t>
  </si>
  <si>
    <t>______________________ О.В.Коняшова</t>
  </si>
  <si>
    <t>______________________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</si>
</sst>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000"/>
    <numFmt numFmtId="172" formatCode="0.000"/>
    <numFmt numFmtId="173" formatCode="0.0000"/>
    <numFmt numFmtId="174" formatCode="#,##0.0;[Red]#,##0.0"/>
    <numFmt numFmtId="175" formatCode="0.000%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b/>
      <i/>
      <sz val="8"/>
      <name val="Arial Cyr"/>
      <family val="0"/>
    </font>
    <font>
      <vertAlign val="subscript"/>
      <sz val="9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horizontal="center"/>
    </xf>
    <xf numFmtId="0" fontId="2" fillId="0" borderId="14" xfId="0" applyFont="1" applyFill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justify"/>
    </xf>
    <xf numFmtId="0" fontId="4" fillId="0" borderId="0" xfId="0" applyFont="1" applyFill="1" applyBorder="1" applyAlignment="1">
      <alignment horizontal="center" vertical="center" readingOrder="1"/>
    </xf>
    <xf numFmtId="0" fontId="1" fillId="0" borderId="0" xfId="0" applyFont="1" applyFill="1" applyBorder="1" applyAlignment="1">
      <alignment horizontal="center" vertical="center" readingOrder="1"/>
    </xf>
    <xf numFmtId="0" fontId="1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4" fillId="0" borderId="1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3" fillId="33" borderId="16" xfId="0" applyNumberFormat="1" applyFont="1" applyFill="1" applyBorder="1" applyAlignment="1">
      <alignment vertical="center" wrapText="1"/>
    </xf>
    <xf numFmtId="1" fontId="5" fillId="0" borderId="16" xfId="0" applyNumberFormat="1" applyFont="1" applyFill="1" applyBorder="1" applyAlignment="1">
      <alignment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vertical="center" wrapText="1"/>
    </xf>
    <xf numFmtId="1" fontId="5" fillId="0" borderId="16" xfId="0" applyNumberFormat="1" applyFont="1" applyBorder="1" applyAlignment="1">
      <alignment vertical="center" wrapText="1"/>
    </xf>
    <xf numFmtId="1" fontId="5" fillId="0" borderId="22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justify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justify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3" fillId="33" borderId="16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13" xfId="0" applyBorder="1" applyAlignment="1">
      <alignment/>
    </xf>
    <xf numFmtId="1" fontId="5" fillId="33" borderId="16" xfId="0" applyNumberFormat="1" applyFont="1" applyFill="1" applyBorder="1" applyAlignment="1">
      <alignment vertical="center" wrapText="1"/>
    </xf>
    <xf numFmtId="1" fontId="0" fillId="0" borderId="0" xfId="0" applyNumberFormat="1" applyFill="1" applyAlignment="1">
      <alignment/>
    </xf>
    <xf numFmtId="164" fontId="23" fillId="0" borderId="0" xfId="0" applyNumberFormat="1" applyFont="1" applyAlignment="1">
      <alignment/>
    </xf>
    <xf numFmtId="1" fontId="3" fillId="33" borderId="2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33" borderId="22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25" xfId="0" applyFill="1" applyBorder="1" applyAlignment="1">
      <alignment horizontal="left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wrapText="1"/>
    </xf>
    <xf numFmtId="1" fontId="3" fillId="33" borderId="14" xfId="0" applyNumberFormat="1" applyFont="1" applyFill="1" applyBorder="1" applyAlignment="1">
      <alignment horizontal="center" wrapText="1"/>
    </xf>
    <xf numFmtId="1" fontId="3" fillId="33" borderId="25" xfId="0" applyNumberFormat="1" applyFont="1" applyFill="1" applyBorder="1" applyAlignment="1">
      <alignment horizont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1" fontId="3" fillId="33" borderId="16" xfId="0" applyNumberFormat="1" applyFont="1" applyFill="1" applyBorder="1" applyAlignment="1">
      <alignment horizontal="center" wrapText="1"/>
    </xf>
    <xf numFmtId="1" fontId="3" fillId="33" borderId="16" xfId="0" applyNumberFormat="1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3" fillId="33" borderId="2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0" fillId="0" borderId="25" xfId="0" applyNumberFormat="1" applyBorder="1" applyAlignment="1">
      <alignment/>
    </xf>
    <xf numFmtId="0" fontId="0" fillId="33" borderId="22" xfId="0" applyFont="1" applyFill="1" applyBorder="1" applyAlignment="1">
      <alignment horizontal="left" vertical="center" wrapText="1"/>
    </xf>
    <xf numFmtId="1" fontId="2" fillId="0" borderId="2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/>
    </xf>
    <xf numFmtId="0" fontId="0" fillId="0" borderId="0" xfId="0" applyAlignment="1">
      <alignment horizontal="left" vertical="justify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0" fillId="0" borderId="2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33" borderId="22" xfId="0" applyNumberFormat="1" applyFill="1" applyBorder="1" applyAlignment="1">
      <alignment horizontal="left" vertical="center" wrapText="1"/>
    </xf>
    <xf numFmtId="49" fontId="0" fillId="33" borderId="14" xfId="0" applyNumberFormat="1" applyFill="1" applyBorder="1" applyAlignment="1">
      <alignment horizontal="left" vertical="center" wrapText="1"/>
    </xf>
    <xf numFmtId="49" fontId="0" fillId="33" borderId="25" xfId="0" applyNumberFormat="1" applyFill="1" applyBorder="1" applyAlignment="1">
      <alignment horizontal="lef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1" fontId="3" fillId="0" borderId="22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26" xfId="0" applyFont="1" applyBorder="1" applyAlignment="1">
      <alignment/>
    </xf>
    <xf numFmtId="0" fontId="3" fillId="0" borderId="2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25" xfId="0" applyFont="1" applyBorder="1" applyAlignment="1">
      <alignment/>
    </xf>
    <xf numFmtId="0" fontId="5" fillId="3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2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1" fontId="0" fillId="0" borderId="22" xfId="0" applyNumberForma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readingOrder="1"/>
    </xf>
    <xf numFmtId="0" fontId="2" fillId="0" borderId="27" xfId="0" applyFont="1" applyBorder="1" applyAlignment="1">
      <alignment horizontal="center" vertical="center" textRotation="90" readingOrder="1"/>
    </xf>
    <xf numFmtId="0" fontId="2" fillId="0" borderId="12" xfId="0" applyFont="1" applyBorder="1" applyAlignment="1">
      <alignment horizontal="center" vertical="center" textRotation="90" readingOrder="1"/>
    </xf>
    <xf numFmtId="0" fontId="2" fillId="0" borderId="30" xfId="0" applyFont="1" applyBorder="1" applyAlignment="1">
      <alignment horizontal="center" vertical="center" textRotation="90" readingOrder="1"/>
    </xf>
    <xf numFmtId="0" fontId="2" fillId="0" borderId="31" xfId="0" applyFont="1" applyBorder="1" applyAlignment="1">
      <alignment horizontal="center" vertical="center" textRotation="90" readingOrder="1"/>
    </xf>
    <xf numFmtId="0" fontId="2" fillId="0" borderId="32" xfId="0" applyFont="1" applyBorder="1" applyAlignment="1">
      <alignment horizontal="center" vertical="center" textRotation="90" readingOrder="1"/>
    </xf>
    <xf numFmtId="0" fontId="4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1" fontId="0" fillId="0" borderId="25" xfId="0" applyNumberFormat="1" applyFont="1" applyBorder="1" applyAlignment="1">
      <alignment/>
    </xf>
    <xf numFmtId="49" fontId="0" fillId="0" borderId="22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25" xfId="0" applyNumberFormat="1" applyBorder="1" applyAlignment="1">
      <alignment horizontal="left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readingOrder="1"/>
    </xf>
    <xf numFmtId="49" fontId="2" fillId="0" borderId="14" xfId="0" applyNumberFormat="1" applyFont="1" applyBorder="1" applyAlignment="1">
      <alignment readingOrder="1"/>
    </xf>
    <xf numFmtId="49" fontId="2" fillId="0" borderId="25" xfId="0" applyNumberFormat="1" applyFont="1" applyBorder="1" applyAlignment="1">
      <alignment readingOrder="1"/>
    </xf>
    <xf numFmtId="1" fontId="5" fillId="0" borderId="22" xfId="0" applyNumberFormat="1" applyFont="1" applyFill="1" applyBorder="1" applyAlignment="1">
      <alignment horizontal="center" vertical="center" readingOrder="1"/>
    </xf>
    <xf numFmtId="1" fontId="5" fillId="0" borderId="14" xfId="0" applyNumberFormat="1" applyFont="1" applyFill="1" applyBorder="1" applyAlignment="1">
      <alignment horizontal="center" vertical="center" readingOrder="1"/>
    </xf>
    <xf numFmtId="1" fontId="5" fillId="0" borderId="25" xfId="0" applyNumberFormat="1" applyFont="1" applyFill="1" applyBorder="1" applyAlignment="1">
      <alignment horizontal="center" vertical="center" readingOrder="1"/>
    </xf>
    <xf numFmtId="1" fontId="5" fillId="0" borderId="16" xfId="0" applyNumberFormat="1" applyFont="1" applyFill="1" applyBorder="1" applyAlignment="1">
      <alignment horizontal="center" vertical="center" readingOrder="1"/>
    </xf>
    <xf numFmtId="1" fontId="5" fillId="0" borderId="25" xfId="0" applyNumberFormat="1" applyFont="1" applyBorder="1" applyAlignment="1">
      <alignment/>
    </xf>
    <xf numFmtId="1" fontId="2" fillId="0" borderId="22" xfId="0" applyNumberFormat="1" applyFont="1" applyFill="1" applyBorder="1" applyAlignment="1">
      <alignment horizontal="center" vertical="center" readingOrder="1"/>
    </xf>
    <xf numFmtId="1" fontId="2" fillId="0" borderId="14" xfId="0" applyNumberFormat="1" applyFont="1" applyFill="1" applyBorder="1" applyAlignment="1">
      <alignment horizontal="center" vertical="center" readingOrder="1"/>
    </xf>
    <xf numFmtId="1" fontId="2" fillId="0" borderId="25" xfId="0" applyNumberFormat="1" applyFont="1" applyFill="1" applyBorder="1" applyAlignment="1">
      <alignment horizontal="center" vertical="center" readingOrder="1"/>
    </xf>
    <xf numFmtId="0" fontId="1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 wrapText="1" readingOrder="1"/>
    </xf>
    <xf numFmtId="0" fontId="4" fillId="0" borderId="10" xfId="0" applyFont="1" applyBorder="1" applyAlignment="1">
      <alignment horizontal="center" vertical="center" textRotation="90" wrapText="1" readingOrder="1"/>
    </xf>
    <xf numFmtId="0" fontId="4" fillId="0" borderId="12" xfId="0" applyFont="1" applyBorder="1" applyAlignment="1">
      <alignment horizontal="center" vertical="center" textRotation="90" wrapText="1" readingOrder="1"/>
    </xf>
    <xf numFmtId="0" fontId="4" fillId="0" borderId="0" xfId="0" applyFont="1" applyBorder="1" applyAlignment="1">
      <alignment horizontal="center" vertical="center" textRotation="90" wrapText="1" readingOrder="1"/>
    </xf>
    <xf numFmtId="0" fontId="4" fillId="0" borderId="31" xfId="0" applyFont="1" applyBorder="1" applyAlignment="1">
      <alignment horizontal="center" vertical="center" textRotation="90" wrapText="1" readingOrder="1"/>
    </xf>
    <xf numFmtId="0" fontId="4" fillId="0" borderId="13" xfId="0" applyFont="1" applyBorder="1" applyAlignment="1">
      <alignment horizontal="center" vertical="center" textRotation="90" wrapText="1" readingOrder="1"/>
    </xf>
    <xf numFmtId="1" fontId="4" fillId="0" borderId="1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3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4" fillId="0" borderId="22" xfId="0" applyNumberFormat="1" applyFont="1" applyBorder="1" applyAlignment="1">
      <alignment horizontal="center" readingOrder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8" fillId="0" borderId="25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 textRotation="90" wrapText="1" readingOrder="1"/>
    </xf>
    <xf numFmtId="0" fontId="4" fillId="0" borderId="30" xfId="0" applyFont="1" applyBorder="1" applyAlignment="1">
      <alignment horizontal="center" vertical="center" textRotation="90" wrapText="1" readingOrder="1"/>
    </xf>
    <xf numFmtId="0" fontId="4" fillId="0" borderId="32" xfId="0" applyFont="1" applyBorder="1" applyAlignment="1">
      <alignment horizontal="center" vertical="center" textRotation="90" wrapText="1" readingOrder="1"/>
    </xf>
    <xf numFmtId="0" fontId="0" fillId="0" borderId="22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2" fillId="0" borderId="2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0" fillId="0" borderId="1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 horizontal="left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readingOrder="1"/>
    </xf>
    <xf numFmtId="1" fontId="4" fillId="0" borderId="22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27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 readingOrder="1"/>
    </xf>
    <xf numFmtId="0" fontId="2" fillId="0" borderId="32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center" vertical="center" textRotation="90" wrapText="1" readingOrder="1"/>
    </xf>
    <xf numFmtId="0" fontId="5" fillId="0" borderId="10" xfId="0" applyFont="1" applyBorder="1" applyAlignment="1">
      <alignment horizontal="center" vertical="center" textRotation="90" wrapText="1" readingOrder="1"/>
    </xf>
    <xf numFmtId="0" fontId="5" fillId="0" borderId="27" xfId="0" applyFont="1" applyBorder="1" applyAlignment="1">
      <alignment horizontal="center" vertical="center" textRotation="90" wrapText="1" readingOrder="1"/>
    </xf>
    <xf numFmtId="0" fontId="5" fillId="0" borderId="12" xfId="0" applyFont="1" applyBorder="1" applyAlignment="1">
      <alignment horizontal="center" vertical="center" textRotation="90" wrapText="1" readingOrder="1"/>
    </xf>
    <xf numFmtId="0" fontId="5" fillId="0" borderId="0" xfId="0" applyFont="1" applyBorder="1" applyAlignment="1">
      <alignment horizontal="center" vertical="center" textRotation="90" wrapText="1" readingOrder="1"/>
    </xf>
    <xf numFmtId="0" fontId="5" fillId="0" borderId="30" xfId="0" applyFont="1" applyBorder="1" applyAlignment="1">
      <alignment horizontal="center" vertical="center" textRotation="90" wrapText="1" readingOrder="1"/>
    </xf>
    <xf numFmtId="0" fontId="5" fillId="0" borderId="31" xfId="0" applyFont="1" applyBorder="1" applyAlignment="1">
      <alignment horizontal="center" vertical="center" textRotation="90" wrapText="1" readingOrder="1"/>
    </xf>
    <xf numFmtId="0" fontId="5" fillId="0" borderId="13" xfId="0" applyFont="1" applyBorder="1" applyAlignment="1">
      <alignment horizontal="center" vertical="center" textRotation="90" wrapText="1" readingOrder="1"/>
    </xf>
    <xf numFmtId="0" fontId="5" fillId="0" borderId="32" xfId="0" applyFont="1" applyBorder="1" applyAlignment="1">
      <alignment horizontal="center" vertical="center" textRotation="90" wrapText="1" readingOrder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27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 textRotation="90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31" xfId="0" applyFont="1" applyBorder="1" applyAlignment="1">
      <alignment horizontal="center" vertical="center" textRotation="90" wrapText="1"/>
    </xf>
    <xf numFmtId="0" fontId="10" fillId="0" borderId="13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 readingOrder="1"/>
    </xf>
    <xf numFmtId="0" fontId="4" fillId="0" borderId="10" xfId="0" applyFont="1" applyBorder="1" applyAlignment="1">
      <alignment horizontal="center" vertical="center" wrapText="1" readingOrder="1"/>
    </xf>
    <xf numFmtId="0" fontId="4" fillId="0" borderId="27" xfId="0" applyFont="1" applyBorder="1" applyAlignment="1">
      <alignment horizontal="center" vertical="center" wrapText="1" readingOrder="1"/>
    </xf>
    <xf numFmtId="0" fontId="4" fillId="0" borderId="31" xfId="0" applyFont="1" applyBorder="1" applyAlignment="1">
      <alignment horizontal="center" vertical="center" wrapText="1" readingOrder="1"/>
    </xf>
    <xf numFmtId="0" fontId="4" fillId="0" borderId="13" xfId="0" applyFont="1" applyBorder="1" applyAlignment="1">
      <alignment horizontal="center" vertical="center" wrapText="1" readingOrder="1"/>
    </xf>
    <xf numFmtId="0" fontId="4" fillId="0" borderId="32" xfId="0" applyFont="1" applyBorder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" fontId="2" fillId="0" borderId="16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0" fillId="0" borderId="22" xfId="0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4" xfId="0" applyFont="1" applyBorder="1" applyAlignment="1">
      <alignment horizontal="center" vertical="center" textRotation="90"/>
    </xf>
    <xf numFmtId="0" fontId="2" fillId="0" borderId="35" xfId="0" applyFont="1" applyBorder="1" applyAlignment="1">
      <alignment horizontal="center" vertical="center" textRotation="90"/>
    </xf>
    <xf numFmtId="0" fontId="2" fillId="0" borderId="36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38" xfId="0" applyFont="1" applyBorder="1" applyAlignment="1">
      <alignment horizontal="center" vertical="center" textRotation="90"/>
    </xf>
    <xf numFmtId="0" fontId="2" fillId="0" borderId="39" xfId="0" applyFont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 textRotation="90"/>
    </xf>
    <xf numFmtId="0" fontId="2" fillId="0" borderId="19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9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 indent="15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 indent="15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12"/>
  <sheetViews>
    <sheetView tabSelected="1" zoomScalePageLayoutView="0" workbookViewId="0" topLeftCell="A50">
      <selection activeCell="BA63" sqref="BA63"/>
    </sheetView>
  </sheetViews>
  <sheetFormatPr defaultColWidth="9.00390625" defaultRowHeight="12.75"/>
  <cols>
    <col min="1" max="1" width="5.625" style="0" customWidth="1"/>
    <col min="2" max="2" width="6.00390625" style="0" customWidth="1"/>
    <col min="3" max="6" width="3.375" style="0" customWidth="1"/>
    <col min="7" max="8" width="3.875" style="0" customWidth="1"/>
    <col min="9" max="9" width="6.25390625" style="0" customWidth="1"/>
    <col min="10" max="10" width="3.875" style="0" customWidth="1"/>
    <col min="11" max="11" width="3.125" style="0" customWidth="1"/>
    <col min="12" max="12" width="2.375" style="0" customWidth="1"/>
    <col min="13" max="13" width="3.25390625" style="0" customWidth="1"/>
    <col min="14" max="14" width="3.75390625" style="0" customWidth="1"/>
    <col min="15" max="15" width="2.875" style="0" customWidth="1"/>
    <col min="16" max="16" width="2.375" style="0" customWidth="1"/>
    <col min="17" max="17" width="3.00390625" style="0" customWidth="1"/>
    <col min="18" max="18" width="3.75390625" style="0" customWidth="1"/>
    <col min="19" max="19" width="2.75390625" style="0" customWidth="1"/>
    <col min="20" max="20" width="3.125" style="0" customWidth="1"/>
    <col min="21" max="23" width="2.25390625" style="0" customWidth="1"/>
    <col min="24" max="24" width="2.375" style="0" customWidth="1"/>
    <col min="25" max="25" width="3.00390625" style="0" customWidth="1"/>
    <col min="26" max="26" width="2.625" style="0" customWidth="1"/>
    <col min="27" max="27" width="2.375" style="0" customWidth="1"/>
    <col min="28" max="28" width="3.125" style="0" customWidth="1"/>
    <col min="29" max="29" width="2.25390625" style="0" customWidth="1"/>
    <col min="30" max="30" width="2.375" style="0" customWidth="1"/>
    <col min="31" max="31" width="2.625" style="0" customWidth="1"/>
    <col min="32" max="33" width="1.875" style="0" customWidth="1"/>
    <col min="34" max="34" width="3.625" style="0" customWidth="1"/>
    <col min="35" max="35" width="2.375" style="0" customWidth="1"/>
    <col min="36" max="36" width="3.375" style="0" customWidth="1"/>
    <col min="37" max="37" width="2.375" style="0" hidden="1" customWidth="1"/>
    <col min="38" max="38" width="2.375" style="0" customWidth="1"/>
    <col min="39" max="39" width="2.75390625" style="0" customWidth="1"/>
    <col min="40" max="40" width="2.375" style="0" customWidth="1"/>
    <col min="41" max="41" width="3.25390625" style="0" customWidth="1"/>
    <col min="42" max="42" width="3.375" style="0" customWidth="1"/>
    <col min="43" max="43" width="3.125" style="0" customWidth="1"/>
    <col min="44" max="44" width="1.75390625" style="0" hidden="1" customWidth="1"/>
    <col min="45" max="45" width="2.125" style="0" hidden="1" customWidth="1"/>
    <col min="46" max="46" width="1.625" style="0" hidden="1" customWidth="1"/>
    <col min="47" max="47" width="6.00390625" style="0" customWidth="1"/>
    <col min="48" max="48" width="2.75390625" style="0" customWidth="1"/>
    <col min="49" max="49" width="3.375" style="0" customWidth="1"/>
  </cols>
  <sheetData>
    <row r="1" spans="3:18" ht="15">
      <c r="C1" s="13" t="s">
        <v>63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/>
      <c r="Q1" s="2"/>
      <c r="R1" s="2"/>
    </row>
    <row r="2" spans="1:49" ht="12.75" customHeight="1">
      <c r="A2" s="5"/>
      <c r="B2" s="3"/>
      <c r="C2" s="262" t="s">
        <v>57</v>
      </c>
      <c r="D2" s="263"/>
      <c r="E2" s="263"/>
      <c r="F2" s="263"/>
      <c r="G2" s="263"/>
      <c r="H2" s="263"/>
      <c r="I2" s="263"/>
      <c r="J2" s="264"/>
      <c r="K2" s="343" t="s">
        <v>35</v>
      </c>
      <c r="L2" s="344"/>
      <c r="M2" s="344"/>
      <c r="N2" s="344"/>
      <c r="O2" s="347"/>
      <c r="P2" s="357" t="s">
        <v>47</v>
      </c>
      <c r="Q2" s="358"/>
      <c r="R2" s="358"/>
      <c r="S2" s="358"/>
      <c r="T2" s="358"/>
      <c r="U2" s="358"/>
      <c r="V2" s="358"/>
      <c r="W2" s="358"/>
      <c r="X2" s="358"/>
      <c r="Y2" s="358"/>
      <c r="Z2" s="352" t="s">
        <v>37</v>
      </c>
      <c r="AA2" s="352"/>
      <c r="AB2" s="352"/>
      <c r="AC2" s="352"/>
      <c r="AD2" s="352"/>
      <c r="AE2" s="352"/>
      <c r="AF2" s="352"/>
      <c r="AG2" s="352" t="s">
        <v>39</v>
      </c>
      <c r="AH2" s="352"/>
      <c r="AI2" s="352"/>
      <c r="AJ2" s="352"/>
      <c r="AK2" s="352"/>
      <c r="AL2" s="352"/>
      <c r="AM2" s="352"/>
      <c r="AN2" s="352" t="s">
        <v>0</v>
      </c>
      <c r="AO2" s="352"/>
      <c r="AP2" s="352"/>
      <c r="AQ2" s="352" t="s">
        <v>62</v>
      </c>
      <c r="AR2" s="352"/>
      <c r="AS2" s="352"/>
      <c r="AT2" s="352"/>
      <c r="AU2" s="352"/>
      <c r="AV2" s="9"/>
      <c r="AW2" s="9"/>
    </row>
    <row r="3" spans="1:49" ht="12.75">
      <c r="A3" s="6"/>
      <c r="B3" s="4"/>
      <c r="C3" s="374" t="s">
        <v>58</v>
      </c>
      <c r="D3" s="375"/>
      <c r="E3" s="375"/>
      <c r="F3" s="375"/>
      <c r="G3" s="375"/>
      <c r="H3" s="375"/>
      <c r="I3" s="375"/>
      <c r="J3" s="376"/>
      <c r="K3" s="345"/>
      <c r="L3" s="346"/>
      <c r="M3" s="346"/>
      <c r="N3" s="346"/>
      <c r="O3" s="348"/>
      <c r="P3" s="343" t="s">
        <v>61</v>
      </c>
      <c r="Q3" s="344"/>
      <c r="R3" s="344"/>
      <c r="S3" s="344"/>
      <c r="T3" s="347"/>
      <c r="U3" s="343" t="s">
        <v>134</v>
      </c>
      <c r="V3" s="344"/>
      <c r="W3" s="344"/>
      <c r="X3" s="344"/>
      <c r="Y3" s="344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4"/>
      <c r="AW3" s="4"/>
    </row>
    <row r="4" spans="1:49" ht="12.75">
      <c r="A4" s="6"/>
      <c r="B4" s="4"/>
      <c r="C4" s="374" t="s">
        <v>59</v>
      </c>
      <c r="D4" s="375"/>
      <c r="E4" s="375"/>
      <c r="F4" s="375"/>
      <c r="G4" s="375"/>
      <c r="H4" s="375"/>
      <c r="I4" s="375"/>
      <c r="J4" s="376"/>
      <c r="K4" s="345"/>
      <c r="L4" s="346"/>
      <c r="M4" s="346"/>
      <c r="N4" s="346"/>
      <c r="O4" s="348"/>
      <c r="P4" s="345"/>
      <c r="Q4" s="346"/>
      <c r="R4" s="346"/>
      <c r="S4" s="346"/>
      <c r="T4" s="348"/>
      <c r="U4" s="345"/>
      <c r="V4" s="346"/>
      <c r="W4" s="346"/>
      <c r="X4" s="346"/>
      <c r="Y4" s="346"/>
      <c r="Z4" s="352"/>
      <c r="AA4" s="352"/>
      <c r="AB4" s="352"/>
      <c r="AC4" s="352"/>
      <c r="AD4" s="352"/>
      <c r="AE4" s="352"/>
      <c r="AF4" s="352"/>
      <c r="AG4" s="352"/>
      <c r="AH4" s="352"/>
      <c r="AI4" s="352"/>
      <c r="AJ4" s="352"/>
      <c r="AK4" s="352"/>
      <c r="AL4" s="352"/>
      <c r="AM4" s="352"/>
      <c r="AN4" s="352"/>
      <c r="AO4" s="352"/>
      <c r="AP4" s="352"/>
      <c r="AQ4" s="352"/>
      <c r="AR4" s="352"/>
      <c r="AS4" s="352"/>
      <c r="AT4" s="352"/>
      <c r="AU4" s="352"/>
      <c r="AV4" s="4"/>
      <c r="AW4" s="4"/>
    </row>
    <row r="5" spans="1:49" ht="12.75">
      <c r="A5" s="6"/>
      <c r="B5" s="4"/>
      <c r="C5" s="280" t="s">
        <v>60</v>
      </c>
      <c r="D5" s="281"/>
      <c r="E5" s="281"/>
      <c r="F5" s="281"/>
      <c r="G5" s="281"/>
      <c r="H5" s="281"/>
      <c r="I5" s="281"/>
      <c r="J5" s="282"/>
      <c r="K5" s="345"/>
      <c r="L5" s="346"/>
      <c r="M5" s="346"/>
      <c r="N5" s="346"/>
      <c r="O5" s="348"/>
      <c r="P5" s="345"/>
      <c r="Q5" s="346"/>
      <c r="R5" s="346"/>
      <c r="S5" s="346"/>
      <c r="T5" s="348"/>
      <c r="U5" s="345"/>
      <c r="V5" s="346"/>
      <c r="W5" s="346"/>
      <c r="X5" s="346"/>
      <c r="Y5" s="346"/>
      <c r="Z5" s="353"/>
      <c r="AA5" s="353"/>
      <c r="AB5" s="353"/>
      <c r="AC5" s="353"/>
      <c r="AD5" s="353"/>
      <c r="AE5" s="353"/>
      <c r="AF5" s="353"/>
      <c r="AG5" s="353"/>
      <c r="AH5" s="353"/>
      <c r="AI5" s="353"/>
      <c r="AJ5" s="353"/>
      <c r="AK5" s="353"/>
      <c r="AL5" s="353"/>
      <c r="AM5" s="353"/>
      <c r="AN5" s="352"/>
      <c r="AO5" s="352"/>
      <c r="AP5" s="352"/>
      <c r="AQ5" s="352"/>
      <c r="AR5" s="352"/>
      <c r="AS5" s="352"/>
      <c r="AT5" s="352"/>
      <c r="AU5" s="352"/>
      <c r="AV5" s="4"/>
      <c r="AW5" s="4"/>
    </row>
    <row r="6" spans="1:49" ht="12.75">
      <c r="A6" s="258">
        <v>1</v>
      </c>
      <c r="B6" s="258"/>
      <c r="C6" s="280">
        <v>2</v>
      </c>
      <c r="D6" s="281"/>
      <c r="E6" s="281"/>
      <c r="F6" s="281"/>
      <c r="G6" s="281"/>
      <c r="H6" s="281"/>
      <c r="I6" s="281"/>
      <c r="J6" s="282"/>
      <c r="K6" s="258">
        <v>3</v>
      </c>
      <c r="L6" s="258"/>
      <c r="M6" s="258"/>
      <c r="N6" s="258"/>
      <c r="O6" s="258"/>
      <c r="P6" s="258">
        <v>4</v>
      </c>
      <c r="Q6" s="258"/>
      <c r="R6" s="258"/>
      <c r="S6" s="258"/>
      <c r="T6" s="258"/>
      <c r="U6" s="283">
        <v>5</v>
      </c>
      <c r="V6" s="283"/>
      <c r="W6" s="283"/>
      <c r="X6" s="283"/>
      <c r="Y6" s="283"/>
      <c r="Z6" s="258">
        <v>6</v>
      </c>
      <c r="AA6" s="258"/>
      <c r="AB6" s="258"/>
      <c r="AC6" s="258"/>
      <c r="AD6" s="258"/>
      <c r="AE6" s="258"/>
      <c r="AF6" s="258"/>
      <c r="AG6" s="258">
        <v>7</v>
      </c>
      <c r="AH6" s="258"/>
      <c r="AI6" s="258"/>
      <c r="AJ6" s="258"/>
      <c r="AK6" s="258"/>
      <c r="AL6" s="258"/>
      <c r="AM6" s="258"/>
      <c r="AN6" s="258">
        <v>8</v>
      </c>
      <c r="AO6" s="258"/>
      <c r="AP6" s="258"/>
      <c r="AQ6" s="258">
        <v>9</v>
      </c>
      <c r="AR6" s="258"/>
      <c r="AS6" s="258"/>
      <c r="AT6" s="258"/>
      <c r="AU6" s="258"/>
      <c r="AW6" s="4"/>
    </row>
    <row r="7" spans="1:49" ht="12.75">
      <c r="A7" s="220">
        <v>1</v>
      </c>
      <c r="B7" s="221"/>
      <c r="C7" s="220">
        <v>34</v>
      </c>
      <c r="D7" s="257"/>
      <c r="E7" s="257"/>
      <c r="F7" s="257"/>
      <c r="G7" s="257"/>
      <c r="H7" s="257"/>
      <c r="I7" s="257"/>
      <c r="J7" s="221"/>
      <c r="K7" s="292">
        <v>5</v>
      </c>
      <c r="L7" s="293"/>
      <c r="M7" s="293"/>
      <c r="N7" s="293"/>
      <c r="O7" s="294"/>
      <c r="P7" s="292">
        <v>0</v>
      </c>
      <c r="Q7" s="293"/>
      <c r="R7" s="293"/>
      <c r="S7" s="293"/>
      <c r="T7" s="294"/>
      <c r="U7" s="259"/>
      <c r="V7" s="260"/>
      <c r="W7" s="260"/>
      <c r="X7" s="260"/>
      <c r="Y7" s="261"/>
      <c r="Z7" s="253">
        <v>1</v>
      </c>
      <c r="AA7" s="253"/>
      <c r="AB7" s="253"/>
      <c r="AC7" s="253"/>
      <c r="AD7" s="253"/>
      <c r="AE7" s="253"/>
      <c r="AF7" s="253"/>
      <c r="AG7" s="220">
        <v>0</v>
      </c>
      <c r="AH7" s="257"/>
      <c r="AI7" s="257"/>
      <c r="AJ7" s="257"/>
      <c r="AK7" s="257"/>
      <c r="AL7" s="257"/>
      <c r="AM7" s="221"/>
      <c r="AN7" s="253">
        <v>11</v>
      </c>
      <c r="AO7" s="253"/>
      <c r="AP7" s="253"/>
      <c r="AQ7" s="253">
        <f>AN7+AG7+Z7+U7+P7+K7+C7</f>
        <v>51</v>
      </c>
      <c r="AR7" s="253"/>
      <c r="AS7" s="253"/>
      <c r="AT7" s="253"/>
      <c r="AU7" s="253"/>
      <c r="AV7" s="33"/>
      <c r="AW7" s="7"/>
    </row>
    <row r="8" spans="1:49" ht="12.75">
      <c r="A8" s="220">
        <v>2</v>
      </c>
      <c r="B8" s="221"/>
      <c r="C8" s="220">
        <v>25</v>
      </c>
      <c r="D8" s="257"/>
      <c r="E8" s="257"/>
      <c r="F8" s="257"/>
      <c r="G8" s="257"/>
      <c r="H8" s="257"/>
      <c r="I8" s="257"/>
      <c r="J8" s="221"/>
      <c r="K8" s="220">
        <v>11</v>
      </c>
      <c r="L8" s="257"/>
      <c r="M8" s="257"/>
      <c r="N8" s="257"/>
      <c r="O8" s="221"/>
      <c r="P8" s="220">
        <v>3</v>
      </c>
      <c r="Q8" s="257"/>
      <c r="R8" s="257"/>
      <c r="S8" s="257"/>
      <c r="T8" s="221"/>
      <c r="U8" s="220"/>
      <c r="V8" s="257"/>
      <c r="W8" s="257"/>
      <c r="X8" s="257"/>
      <c r="Y8" s="221"/>
      <c r="Z8" s="253">
        <v>2</v>
      </c>
      <c r="AA8" s="253"/>
      <c r="AB8" s="253"/>
      <c r="AC8" s="253"/>
      <c r="AD8" s="253"/>
      <c r="AE8" s="253"/>
      <c r="AF8" s="253"/>
      <c r="AG8" s="220">
        <v>0</v>
      </c>
      <c r="AH8" s="257"/>
      <c r="AI8" s="257"/>
      <c r="AJ8" s="257"/>
      <c r="AK8" s="257"/>
      <c r="AL8" s="257"/>
      <c r="AM8" s="221"/>
      <c r="AN8" s="253">
        <v>11</v>
      </c>
      <c r="AO8" s="253"/>
      <c r="AP8" s="253"/>
      <c r="AQ8" s="253">
        <f>AN8+AG8+Z8+U8+P8+K8+C8</f>
        <v>52</v>
      </c>
      <c r="AR8" s="253"/>
      <c r="AS8" s="253"/>
      <c r="AT8" s="253"/>
      <c r="AU8" s="253"/>
      <c r="AV8" s="32"/>
      <c r="AW8" s="7"/>
    </row>
    <row r="9" spans="1:49" ht="12.75">
      <c r="A9" s="220">
        <v>3</v>
      </c>
      <c r="B9" s="221"/>
      <c r="C9" s="220">
        <v>18</v>
      </c>
      <c r="D9" s="257"/>
      <c r="E9" s="257"/>
      <c r="F9" s="257"/>
      <c r="G9" s="257"/>
      <c r="H9" s="257"/>
      <c r="I9" s="257"/>
      <c r="J9" s="221"/>
      <c r="K9" s="220">
        <v>11</v>
      </c>
      <c r="L9" s="257"/>
      <c r="M9" s="257"/>
      <c r="N9" s="257"/>
      <c r="O9" s="221"/>
      <c r="P9" s="220">
        <v>9</v>
      </c>
      <c r="Q9" s="257"/>
      <c r="R9" s="257"/>
      <c r="S9" s="257"/>
      <c r="T9" s="221"/>
      <c r="U9" s="220"/>
      <c r="V9" s="257"/>
      <c r="W9" s="257"/>
      <c r="X9" s="257"/>
      <c r="Y9" s="221"/>
      <c r="Z9" s="253">
        <v>2</v>
      </c>
      <c r="AA9" s="253"/>
      <c r="AB9" s="253"/>
      <c r="AC9" s="253"/>
      <c r="AD9" s="253"/>
      <c r="AE9" s="253"/>
      <c r="AF9" s="253"/>
      <c r="AG9" s="220">
        <v>2</v>
      </c>
      <c r="AH9" s="257"/>
      <c r="AI9" s="257"/>
      <c r="AJ9" s="257"/>
      <c r="AK9" s="257"/>
      <c r="AL9" s="257"/>
      <c r="AM9" s="221"/>
      <c r="AN9" s="253">
        <v>2</v>
      </c>
      <c r="AO9" s="253"/>
      <c r="AP9" s="253"/>
      <c r="AQ9" s="253">
        <f>C9+K9+P9+U9+Z9+AG9+AN9</f>
        <v>44</v>
      </c>
      <c r="AR9" s="253"/>
      <c r="AS9" s="253"/>
      <c r="AT9" s="253"/>
      <c r="AU9" s="253"/>
      <c r="AV9" s="42"/>
      <c r="AW9" s="7"/>
    </row>
    <row r="10" spans="1:49" ht="12.75">
      <c r="A10" s="220">
        <v>4</v>
      </c>
      <c r="B10" s="221"/>
      <c r="C10" s="220"/>
      <c r="D10" s="257"/>
      <c r="E10" s="257"/>
      <c r="F10" s="257"/>
      <c r="G10" s="257"/>
      <c r="H10" s="257"/>
      <c r="I10" s="257"/>
      <c r="J10" s="221"/>
      <c r="K10" s="220"/>
      <c r="L10" s="257"/>
      <c r="M10" s="257"/>
      <c r="N10" s="257"/>
      <c r="O10" s="221"/>
      <c r="P10" s="220"/>
      <c r="Q10" s="257"/>
      <c r="R10" s="257"/>
      <c r="S10" s="257"/>
      <c r="T10" s="221"/>
      <c r="U10" s="220"/>
      <c r="V10" s="257"/>
      <c r="W10" s="257"/>
      <c r="X10" s="257"/>
      <c r="Y10" s="221"/>
      <c r="Z10" s="220"/>
      <c r="AA10" s="257"/>
      <c r="AB10" s="257"/>
      <c r="AC10" s="257"/>
      <c r="AD10" s="257"/>
      <c r="AE10" s="257"/>
      <c r="AF10" s="221"/>
      <c r="AG10" s="220"/>
      <c r="AH10" s="257"/>
      <c r="AI10" s="257"/>
      <c r="AJ10" s="257"/>
      <c r="AK10" s="257"/>
      <c r="AL10" s="257"/>
      <c r="AM10" s="221"/>
      <c r="AN10" s="253"/>
      <c r="AO10" s="253"/>
      <c r="AP10" s="253"/>
      <c r="AQ10" s="253"/>
      <c r="AR10" s="253"/>
      <c r="AS10" s="253"/>
      <c r="AT10" s="253"/>
      <c r="AU10" s="253"/>
      <c r="AV10" s="10"/>
      <c r="AW10" s="7"/>
    </row>
    <row r="11" spans="1:49" ht="12.75">
      <c r="A11" s="220" t="s">
        <v>56</v>
      </c>
      <c r="B11" s="221"/>
      <c r="C11" s="220">
        <f>SUM(C7:C10)</f>
        <v>77</v>
      </c>
      <c r="D11" s="257"/>
      <c r="E11" s="257"/>
      <c r="F11" s="257"/>
      <c r="G11" s="257"/>
      <c r="H11" s="257"/>
      <c r="I11" s="257"/>
      <c r="J11" s="221"/>
      <c r="K11" s="220">
        <f>SUM(K7:K10)</f>
        <v>27</v>
      </c>
      <c r="L11" s="257"/>
      <c r="M11" s="257"/>
      <c r="N11" s="257"/>
      <c r="O11" s="221"/>
      <c r="P11" s="220">
        <f>P7+P8+P9+P10</f>
        <v>12</v>
      </c>
      <c r="Q11" s="257"/>
      <c r="R11" s="257"/>
      <c r="S11" s="257"/>
      <c r="T11" s="221"/>
      <c r="U11" s="220">
        <f>U7+U8+U9+U10</f>
        <v>0</v>
      </c>
      <c r="V11" s="257"/>
      <c r="W11" s="257"/>
      <c r="X11" s="257"/>
      <c r="Y11" s="221"/>
      <c r="Z11" s="253">
        <f>SUM(Z7:Z10)</f>
        <v>5</v>
      </c>
      <c r="AA11" s="253"/>
      <c r="AB11" s="253"/>
      <c r="AC11" s="253"/>
      <c r="AD11" s="253"/>
      <c r="AE11" s="253"/>
      <c r="AF11" s="253"/>
      <c r="AG11" s="220">
        <f>SUM(AG9:AG10)</f>
        <v>2</v>
      </c>
      <c r="AH11" s="257"/>
      <c r="AI11" s="257"/>
      <c r="AJ11" s="257"/>
      <c r="AK11" s="257"/>
      <c r="AL11" s="257"/>
      <c r="AM11" s="257"/>
      <c r="AN11" s="253">
        <f>SUM(AN7:AN10)</f>
        <v>24</v>
      </c>
      <c r="AO11" s="253"/>
      <c r="AP11" s="253"/>
      <c r="AQ11" s="253">
        <f>SUM(AU7:AU10)</f>
        <v>0</v>
      </c>
      <c r="AR11" s="253"/>
      <c r="AS11" s="253"/>
      <c r="AT11" s="253"/>
      <c r="AU11" s="253"/>
      <c r="AV11" s="7"/>
      <c r="AW11" s="7"/>
    </row>
    <row r="12" spans="3:48" ht="15.75" customHeight="1">
      <c r="C12" s="13" t="s">
        <v>133</v>
      </c>
      <c r="D12" s="13"/>
      <c r="E12" s="13"/>
      <c r="F12" s="13"/>
      <c r="G12" s="13"/>
      <c r="H12" s="13"/>
      <c r="I12" s="13"/>
      <c r="J12" s="13"/>
      <c r="K12" s="13"/>
      <c r="L12" s="14"/>
      <c r="M12" s="14"/>
      <c r="AV12" s="9"/>
    </row>
    <row r="13" spans="1:46" ht="17.25" customHeight="1">
      <c r="A13" s="212" t="s">
        <v>3</v>
      </c>
      <c r="B13" s="213"/>
      <c r="C13" s="222" t="s">
        <v>67</v>
      </c>
      <c r="D13" s="223"/>
      <c r="E13" s="223"/>
      <c r="F13" s="223"/>
      <c r="G13" s="223"/>
      <c r="H13" s="223"/>
      <c r="I13" s="224"/>
      <c r="J13" s="334" t="s">
        <v>64</v>
      </c>
      <c r="K13" s="335"/>
      <c r="L13" s="335"/>
      <c r="M13" s="335"/>
      <c r="N13" s="336"/>
      <c r="O13" s="319" t="s">
        <v>24</v>
      </c>
      <c r="P13" s="320"/>
      <c r="Q13" s="320"/>
      <c r="R13" s="320"/>
      <c r="S13" s="320"/>
      <c r="T13" s="320"/>
      <c r="U13" s="320"/>
      <c r="V13" s="320"/>
      <c r="W13" s="320"/>
      <c r="X13" s="321"/>
      <c r="Y13" s="285" t="s">
        <v>4</v>
      </c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7"/>
      <c r="AR13" s="9"/>
      <c r="AS13" s="9"/>
      <c r="AT13" s="33"/>
    </row>
    <row r="14" spans="1:46" ht="15.75" customHeight="1">
      <c r="A14" s="214"/>
      <c r="B14" s="215"/>
      <c r="C14" s="225"/>
      <c r="D14" s="226"/>
      <c r="E14" s="226"/>
      <c r="F14" s="226"/>
      <c r="G14" s="226"/>
      <c r="H14" s="226"/>
      <c r="I14" s="227"/>
      <c r="J14" s="337"/>
      <c r="K14" s="338"/>
      <c r="L14" s="338"/>
      <c r="M14" s="338"/>
      <c r="N14" s="339"/>
      <c r="O14" s="322"/>
      <c r="P14" s="323"/>
      <c r="Q14" s="323"/>
      <c r="R14" s="323"/>
      <c r="S14" s="323"/>
      <c r="T14" s="323"/>
      <c r="U14" s="323"/>
      <c r="V14" s="323"/>
      <c r="W14" s="323"/>
      <c r="X14" s="324"/>
      <c r="Y14" s="354" t="s">
        <v>72</v>
      </c>
      <c r="Z14" s="355"/>
      <c r="AA14" s="355"/>
      <c r="AB14" s="355"/>
      <c r="AC14" s="355"/>
      <c r="AD14" s="355"/>
      <c r="AE14" s="355"/>
      <c r="AF14" s="355"/>
      <c r="AG14" s="355"/>
      <c r="AH14" s="355"/>
      <c r="AI14" s="355"/>
      <c r="AJ14" s="355"/>
      <c r="AK14" s="355"/>
      <c r="AL14" s="355"/>
      <c r="AM14" s="355"/>
      <c r="AN14" s="355"/>
      <c r="AO14" s="355"/>
      <c r="AP14" s="355"/>
      <c r="AQ14" s="356"/>
      <c r="AR14" s="248"/>
      <c r="AS14" s="43"/>
      <c r="AT14" s="32"/>
    </row>
    <row r="15" spans="1:46" ht="11.25" customHeight="1">
      <c r="A15" s="214"/>
      <c r="B15" s="215"/>
      <c r="C15" s="225"/>
      <c r="D15" s="226"/>
      <c r="E15" s="226"/>
      <c r="F15" s="226"/>
      <c r="G15" s="226"/>
      <c r="H15" s="226"/>
      <c r="I15" s="227"/>
      <c r="J15" s="337"/>
      <c r="K15" s="338"/>
      <c r="L15" s="338"/>
      <c r="M15" s="338"/>
      <c r="N15" s="339"/>
      <c r="O15" s="265" t="s">
        <v>21</v>
      </c>
      <c r="P15" s="295"/>
      <c r="Q15" s="265" t="s">
        <v>65</v>
      </c>
      <c r="R15" s="295"/>
      <c r="S15" s="359" t="s">
        <v>22</v>
      </c>
      <c r="T15" s="360"/>
      <c r="U15" s="360"/>
      <c r="V15" s="360"/>
      <c r="W15" s="360"/>
      <c r="X15" s="361"/>
      <c r="Y15" s="349" t="s">
        <v>7</v>
      </c>
      <c r="Z15" s="350"/>
      <c r="AA15" s="350"/>
      <c r="AB15" s="350"/>
      <c r="AC15" s="350"/>
      <c r="AD15" s="350"/>
      <c r="AE15" s="351"/>
      <c r="AF15" s="349" t="s">
        <v>5</v>
      </c>
      <c r="AG15" s="350"/>
      <c r="AH15" s="350"/>
      <c r="AI15" s="350"/>
      <c r="AJ15" s="350"/>
      <c r="AK15" s="351"/>
      <c r="AL15" s="313" t="s">
        <v>6</v>
      </c>
      <c r="AM15" s="314"/>
      <c r="AN15" s="314"/>
      <c r="AO15" s="314"/>
      <c r="AP15" s="314"/>
      <c r="AQ15" s="315"/>
      <c r="AR15" s="248"/>
      <c r="AS15" s="43"/>
      <c r="AT15" s="42"/>
    </row>
    <row r="16" spans="1:46" ht="12.75" customHeight="1">
      <c r="A16" s="214"/>
      <c r="B16" s="215"/>
      <c r="C16" s="225"/>
      <c r="D16" s="226"/>
      <c r="E16" s="226"/>
      <c r="F16" s="226"/>
      <c r="G16" s="226"/>
      <c r="H16" s="226"/>
      <c r="I16" s="227"/>
      <c r="J16" s="337"/>
      <c r="K16" s="338"/>
      <c r="L16" s="338"/>
      <c r="M16" s="338"/>
      <c r="N16" s="339"/>
      <c r="O16" s="267"/>
      <c r="P16" s="296"/>
      <c r="Q16" s="267"/>
      <c r="R16" s="296"/>
      <c r="S16" s="362"/>
      <c r="T16" s="363"/>
      <c r="U16" s="363"/>
      <c r="V16" s="363"/>
      <c r="W16" s="363"/>
      <c r="X16" s="364"/>
      <c r="Y16" s="254" t="s">
        <v>8</v>
      </c>
      <c r="Z16" s="255"/>
      <c r="AA16" s="255"/>
      <c r="AB16" s="255"/>
      <c r="AC16" s="255"/>
      <c r="AD16" s="255"/>
      <c r="AE16" s="256"/>
      <c r="AF16" s="254" t="s">
        <v>8</v>
      </c>
      <c r="AG16" s="255"/>
      <c r="AH16" s="255"/>
      <c r="AI16" s="255"/>
      <c r="AJ16" s="255"/>
      <c r="AK16" s="256"/>
      <c r="AL16" s="254" t="s">
        <v>8</v>
      </c>
      <c r="AM16" s="255"/>
      <c r="AN16" s="255"/>
      <c r="AO16" s="255"/>
      <c r="AP16" s="255"/>
      <c r="AQ16" s="256"/>
      <c r="AR16" s="248"/>
      <c r="AS16" s="43"/>
      <c r="AT16" s="10"/>
    </row>
    <row r="17" spans="1:46" ht="12.75">
      <c r="A17" s="214"/>
      <c r="B17" s="215"/>
      <c r="C17" s="225"/>
      <c r="D17" s="226"/>
      <c r="E17" s="226"/>
      <c r="F17" s="226"/>
      <c r="G17" s="226"/>
      <c r="H17" s="226"/>
      <c r="I17" s="227"/>
      <c r="J17" s="337"/>
      <c r="K17" s="338"/>
      <c r="L17" s="338"/>
      <c r="M17" s="338"/>
      <c r="N17" s="339"/>
      <c r="O17" s="267"/>
      <c r="P17" s="296"/>
      <c r="Q17" s="267"/>
      <c r="R17" s="296"/>
      <c r="S17" s="265" t="s">
        <v>23</v>
      </c>
      <c r="T17" s="266"/>
      <c r="U17" s="325" t="s">
        <v>66</v>
      </c>
      <c r="V17" s="326"/>
      <c r="W17" s="326"/>
      <c r="X17" s="327"/>
      <c r="Y17" s="250">
        <v>1</v>
      </c>
      <c r="Z17" s="251"/>
      <c r="AA17" s="251"/>
      <c r="AB17" s="252"/>
      <c r="AC17" s="250">
        <v>2</v>
      </c>
      <c r="AD17" s="251"/>
      <c r="AE17" s="252"/>
      <c r="AF17" s="250">
        <v>3</v>
      </c>
      <c r="AG17" s="251"/>
      <c r="AH17" s="252"/>
      <c r="AI17" s="250">
        <v>4</v>
      </c>
      <c r="AJ17" s="251"/>
      <c r="AK17" s="252"/>
      <c r="AL17" s="250">
        <v>5</v>
      </c>
      <c r="AM17" s="251"/>
      <c r="AN17" s="252"/>
      <c r="AO17" s="254">
        <v>6</v>
      </c>
      <c r="AP17" s="255"/>
      <c r="AQ17" s="256"/>
      <c r="AR17" s="9"/>
      <c r="AS17" s="9"/>
      <c r="AT17" s="7"/>
    </row>
    <row r="18" spans="1:46" ht="12.75" customHeight="1">
      <c r="A18" s="214"/>
      <c r="B18" s="215"/>
      <c r="C18" s="225"/>
      <c r="D18" s="226"/>
      <c r="E18" s="226"/>
      <c r="F18" s="226"/>
      <c r="G18" s="226"/>
      <c r="H18" s="226"/>
      <c r="I18" s="227"/>
      <c r="J18" s="337"/>
      <c r="K18" s="338"/>
      <c r="L18" s="338"/>
      <c r="M18" s="338"/>
      <c r="N18" s="339"/>
      <c r="O18" s="267"/>
      <c r="P18" s="296"/>
      <c r="Q18" s="267"/>
      <c r="R18" s="296"/>
      <c r="S18" s="267"/>
      <c r="T18" s="268"/>
      <c r="U18" s="328"/>
      <c r="V18" s="329"/>
      <c r="W18" s="329"/>
      <c r="X18" s="330"/>
      <c r="Y18" s="262" t="s">
        <v>12</v>
      </c>
      <c r="Z18" s="263"/>
      <c r="AA18" s="263"/>
      <c r="AB18" s="263"/>
      <c r="AC18" s="263"/>
      <c r="AD18" s="263"/>
      <c r="AE18" s="264"/>
      <c r="AF18" s="262" t="s">
        <v>12</v>
      </c>
      <c r="AG18" s="263"/>
      <c r="AH18" s="263"/>
      <c r="AI18" s="263"/>
      <c r="AJ18" s="263"/>
      <c r="AK18" s="264"/>
      <c r="AL18" s="262" t="s">
        <v>12</v>
      </c>
      <c r="AM18" s="263"/>
      <c r="AN18" s="263"/>
      <c r="AO18" s="263"/>
      <c r="AP18" s="263"/>
      <c r="AQ18" s="264"/>
      <c r="AR18" s="37"/>
      <c r="AS18" s="37"/>
      <c r="AT18" s="9"/>
    </row>
    <row r="19" spans="1:46" ht="12.75">
      <c r="A19" s="214"/>
      <c r="B19" s="215"/>
      <c r="C19" s="225"/>
      <c r="D19" s="226"/>
      <c r="E19" s="226"/>
      <c r="F19" s="226"/>
      <c r="G19" s="226"/>
      <c r="H19" s="226"/>
      <c r="I19" s="227"/>
      <c r="J19" s="337"/>
      <c r="K19" s="338"/>
      <c r="L19" s="338"/>
      <c r="M19" s="338"/>
      <c r="N19" s="339"/>
      <c r="O19" s="267"/>
      <c r="P19" s="296"/>
      <c r="Q19" s="267"/>
      <c r="R19" s="296"/>
      <c r="S19" s="267"/>
      <c r="T19" s="268"/>
      <c r="U19" s="328"/>
      <c r="V19" s="329"/>
      <c r="W19" s="329"/>
      <c r="X19" s="330"/>
      <c r="Y19" s="280" t="s">
        <v>1</v>
      </c>
      <c r="Z19" s="281"/>
      <c r="AA19" s="281"/>
      <c r="AB19" s="281"/>
      <c r="AC19" s="281"/>
      <c r="AD19" s="281"/>
      <c r="AE19" s="282"/>
      <c r="AF19" s="280" t="s">
        <v>1</v>
      </c>
      <c r="AG19" s="281"/>
      <c r="AH19" s="281"/>
      <c r="AI19" s="281"/>
      <c r="AJ19" s="281"/>
      <c r="AK19" s="282"/>
      <c r="AL19" s="280" t="s">
        <v>1</v>
      </c>
      <c r="AM19" s="281"/>
      <c r="AN19" s="281"/>
      <c r="AO19" s="281"/>
      <c r="AP19" s="281"/>
      <c r="AQ19" s="282"/>
      <c r="AR19" s="38"/>
      <c r="AS19" s="38"/>
      <c r="AT19" s="9"/>
    </row>
    <row r="20" spans="1:45" ht="10.5" customHeight="1">
      <c r="A20" s="214"/>
      <c r="B20" s="215"/>
      <c r="C20" s="225"/>
      <c r="D20" s="226"/>
      <c r="E20" s="226"/>
      <c r="F20" s="226"/>
      <c r="G20" s="226"/>
      <c r="H20" s="226"/>
      <c r="I20" s="227"/>
      <c r="J20" s="337"/>
      <c r="K20" s="338"/>
      <c r="L20" s="338"/>
      <c r="M20" s="338"/>
      <c r="N20" s="339"/>
      <c r="O20" s="267"/>
      <c r="P20" s="296"/>
      <c r="Q20" s="267"/>
      <c r="R20" s="296"/>
      <c r="S20" s="267"/>
      <c r="T20" s="268"/>
      <c r="U20" s="328"/>
      <c r="V20" s="329"/>
      <c r="W20" s="329"/>
      <c r="X20" s="330"/>
      <c r="Y20" s="271">
        <v>17</v>
      </c>
      <c r="Z20" s="272"/>
      <c r="AA20" s="272"/>
      <c r="AB20" s="273"/>
      <c r="AC20" s="271">
        <v>23</v>
      </c>
      <c r="AD20" s="272"/>
      <c r="AE20" s="273"/>
      <c r="AF20" s="271">
        <v>16</v>
      </c>
      <c r="AG20" s="272"/>
      <c r="AH20" s="273"/>
      <c r="AI20" s="271">
        <v>23</v>
      </c>
      <c r="AJ20" s="273"/>
      <c r="AK20" s="48">
        <v>16</v>
      </c>
      <c r="AL20" s="271">
        <v>16</v>
      </c>
      <c r="AM20" s="272"/>
      <c r="AN20" s="273"/>
      <c r="AO20" s="365">
        <v>21</v>
      </c>
      <c r="AP20" s="366"/>
      <c r="AQ20" s="367"/>
      <c r="AR20" s="30"/>
      <c r="AS20" s="43"/>
    </row>
    <row r="21" spans="1:45" ht="10.5" customHeight="1">
      <c r="A21" s="214"/>
      <c r="B21" s="215"/>
      <c r="C21" s="225"/>
      <c r="D21" s="226"/>
      <c r="E21" s="226"/>
      <c r="F21" s="226"/>
      <c r="G21" s="226"/>
      <c r="H21" s="226"/>
      <c r="I21" s="227"/>
      <c r="J21" s="337"/>
      <c r="K21" s="338"/>
      <c r="L21" s="338"/>
      <c r="M21" s="338"/>
      <c r="N21" s="339"/>
      <c r="O21" s="267"/>
      <c r="P21" s="296"/>
      <c r="Q21" s="267"/>
      <c r="R21" s="296"/>
      <c r="S21" s="267"/>
      <c r="T21" s="268"/>
      <c r="U21" s="328"/>
      <c r="V21" s="329"/>
      <c r="W21" s="329"/>
      <c r="X21" s="330"/>
      <c r="Y21" s="274"/>
      <c r="Z21" s="275"/>
      <c r="AA21" s="275"/>
      <c r="AB21" s="276"/>
      <c r="AC21" s="274"/>
      <c r="AD21" s="275"/>
      <c r="AE21" s="276"/>
      <c r="AF21" s="274"/>
      <c r="AG21" s="275"/>
      <c r="AH21" s="276"/>
      <c r="AI21" s="274"/>
      <c r="AJ21" s="276"/>
      <c r="AK21" s="49"/>
      <c r="AL21" s="274"/>
      <c r="AM21" s="275"/>
      <c r="AN21" s="276"/>
      <c r="AO21" s="368"/>
      <c r="AP21" s="369"/>
      <c r="AQ21" s="370"/>
      <c r="AR21" s="30"/>
      <c r="AS21" s="43"/>
    </row>
    <row r="22" spans="1:45" ht="18" customHeight="1">
      <c r="A22" s="216"/>
      <c r="B22" s="217"/>
      <c r="C22" s="228"/>
      <c r="D22" s="229"/>
      <c r="E22" s="229"/>
      <c r="F22" s="229"/>
      <c r="G22" s="229"/>
      <c r="H22" s="229"/>
      <c r="I22" s="230"/>
      <c r="J22" s="340"/>
      <c r="K22" s="341"/>
      <c r="L22" s="341"/>
      <c r="M22" s="341"/>
      <c r="N22" s="342"/>
      <c r="O22" s="269"/>
      <c r="P22" s="297"/>
      <c r="Q22" s="269"/>
      <c r="R22" s="297"/>
      <c r="S22" s="269"/>
      <c r="T22" s="270"/>
      <c r="U22" s="331"/>
      <c r="V22" s="332"/>
      <c r="W22" s="332"/>
      <c r="X22" s="333"/>
      <c r="Y22" s="277"/>
      <c r="Z22" s="278"/>
      <c r="AA22" s="278"/>
      <c r="AB22" s="279"/>
      <c r="AC22" s="277"/>
      <c r="AD22" s="278"/>
      <c r="AE22" s="279"/>
      <c r="AF22" s="277"/>
      <c r="AG22" s="278"/>
      <c r="AH22" s="279"/>
      <c r="AI22" s="277"/>
      <c r="AJ22" s="279"/>
      <c r="AK22" s="49"/>
      <c r="AL22" s="277"/>
      <c r="AM22" s="278"/>
      <c r="AN22" s="279"/>
      <c r="AO22" s="371"/>
      <c r="AP22" s="372"/>
      <c r="AQ22" s="373"/>
      <c r="AR22" s="30"/>
      <c r="AS22" s="43"/>
    </row>
    <row r="23" spans="1:45" ht="12.75" customHeight="1">
      <c r="A23" s="218">
        <v>1</v>
      </c>
      <c r="B23" s="110"/>
      <c r="C23" s="218">
        <v>2</v>
      </c>
      <c r="D23" s="112"/>
      <c r="E23" s="112"/>
      <c r="F23" s="112"/>
      <c r="G23" s="112"/>
      <c r="H23" s="112"/>
      <c r="I23" s="110"/>
      <c r="J23" s="284">
        <v>3</v>
      </c>
      <c r="K23" s="112"/>
      <c r="L23" s="112"/>
      <c r="M23" s="112"/>
      <c r="N23" s="110"/>
      <c r="O23" s="317">
        <v>4</v>
      </c>
      <c r="P23" s="110"/>
      <c r="Q23" s="317">
        <v>5</v>
      </c>
      <c r="R23" s="110"/>
      <c r="S23" s="317">
        <v>6</v>
      </c>
      <c r="T23" s="110"/>
      <c r="U23" s="317">
        <v>7</v>
      </c>
      <c r="V23" s="318"/>
      <c r="W23" s="318"/>
      <c r="X23" s="318"/>
      <c r="Y23" s="258">
        <v>8</v>
      </c>
      <c r="Z23" s="258"/>
      <c r="AA23" s="258"/>
      <c r="AB23" s="258"/>
      <c r="AC23" s="258">
        <v>9</v>
      </c>
      <c r="AD23" s="258"/>
      <c r="AE23" s="258"/>
      <c r="AF23" s="253">
        <v>10</v>
      </c>
      <c r="AG23" s="253"/>
      <c r="AH23" s="253"/>
      <c r="AI23" s="253">
        <v>11</v>
      </c>
      <c r="AJ23" s="253"/>
      <c r="AK23" s="45"/>
      <c r="AL23" s="253">
        <v>12</v>
      </c>
      <c r="AM23" s="253"/>
      <c r="AN23" s="253"/>
      <c r="AO23" s="258">
        <v>13</v>
      </c>
      <c r="AP23" s="258"/>
      <c r="AQ23" s="258"/>
      <c r="AR23" s="30"/>
      <c r="AS23" s="9"/>
    </row>
    <row r="24" spans="1:45" s="19" customFormat="1" ht="26.25" customHeight="1">
      <c r="A24" s="219" t="s">
        <v>31</v>
      </c>
      <c r="B24" s="110"/>
      <c r="C24" s="142" t="s">
        <v>129</v>
      </c>
      <c r="D24" s="306"/>
      <c r="E24" s="306"/>
      <c r="F24" s="306"/>
      <c r="G24" s="306"/>
      <c r="H24" s="306"/>
      <c r="I24" s="307"/>
      <c r="J24" s="237" t="s">
        <v>204</v>
      </c>
      <c r="K24" s="238"/>
      <c r="L24" s="238"/>
      <c r="M24" s="238"/>
      <c r="N24" s="239"/>
      <c r="O24" s="245">
        <f>O25+O33+O41</f>
        <v>3078</v>
      </c>
      <c r="P24" s="154"/>
      <c r="Q24" s="245">
        <f>Q25+Q33+Q41</f>
        <v>1083</v>
      </c>
      <c r="R24" s="154"/>
      <c r="S24" s="245">
        <f>S25+S33+S41</f>
        <v>2052</v>
      </c>
      <c r="T24" s="154"/>
      <c r="U24" s="245">
        <f>U25+U33+U41</f>
        <v>427</v>
      </c>
      <c r="V24" s="246"/>
      <c r="W24" s="246"/>
      <c r="X24" s="247"/>
      <c r="Y24" s="245">
        <f>Y25+Y33+Y41</f>
        <v>525</v>
      </c>
      <c r="Z24" s="246"/>
      <c r="AA24" s="246"/>
      <c r="AB24" s="247"/>
      <c r="AC24" s="377">
        <f>AC25+AC33+AC41</f>
        <v>425</v>
      </c>
      <c r="AD24" s="377"/>
      <c r="AE24" s="377"/>
      <c r="AF24" s="316">
        <f>AF25+AF33+AF41</f>
        <v>321</v>
      </c>
      <c r="AG24" s="316"/>
      <c r="AH24" s="316"/>
      <c r="AI24" s="316">
        <f>AI25+AI33+AI41</f>
        <v>352</v>
      </c>
      <c r="AJ24" s="316"/>
      <c r="AK24" s="316">
        <f>AK25+AL33+AL41</f>
        <v>195</v>
      </c>
      <c r="AL24" s="316"/>
      <c r="AM24" s="316"/>
      <c r="AN24" s="316"/>
      <c r="AO24" s="316">
        <f>AO25+AO33+AO41</f>
        <v>234</v>
      </c>
      <c r="AP24" s="316"/>
      <c r="AQ24" s="316"/>
      <c r="AR24" s="30"/>
      <c r="AS24" s="37"/>
    </row>
    <row r="25" spans="1:47" s="19" customFormat="1" ht="17.25" customHeight="1">
      <c r="A25" s="219" t="s">
        <v>151</v>
      </c>
      <c r="B25" s="291"/>
      <c r="C25" s="142" t="s">
        <v>150</v>
      </c>
      <c r="D25" s="306"/>
      <c r="E25" s="306"/>
      <c r="F25" s="306"/>
      <c r="G25" s="306"/>
      <c r="H25" s="306"/>
      <c r="I25" s="307"/>
      <c r="J25" s="237"/>
      <c r="K25" s="238"/>
      <c r="L25" s="238"/>
      <c r="M25" s="238"/>
      <c r="N25" s="239"/>
      <c r="O25" s="240">
        <f>SUM(O26:P32)</f>
        <v>1732.5</v>
      </c>
      <c r="P25" s="249"/>
      <c r="Q25" s="240">
        <f>SUM(Q26:R32)</f>
        <v>635</v>
      </c>
      <c r="R25" s="244"/>
      <c r="S25" s="240">
        <f>SUM(S26:T32)</f>
        <v>1155</v>
      </c>
      <c r="T25" s="244"/>
      <c r="U25" s="240">
        <f>SUM(U26:V32)</f>
        <v>255</v>
      </c>
      <c r="V25" s="241"/>
      <c r="W25" s="241"/>
      <c r="X25" s="242"/>
      <c r="Y25" s="243">
        <f>SUM(Y26:AB32)</f>
        <v>289</v>
      </c>
      <c r="Z25" s="243"/>
      <c r="AA25" s="243"/>
      <c r="AB25" s="243"/>
      <c r="AC25" s="243">
        <f>SUM(AC26:AE32)</f>
        <v>286</v>
      </c>
      <c r="AD25" s="243"/>
      <c r="AE25" s="243"/>
      <c r="AF25" s="243">
        <f>SUM(AF26:AH32)</f>
        <v>196</v>
      </c>
      <c r="AG25" s="243"/>
      <c r="AH25" s="243"/>
      <c r="AI25" s="243">
        <f>SUM(AI26:AJ32)</f>
        <v>234</v>
      </c>
      <c r="AJ25" s="243"/>
      <c r="AK25" s="243">
        <f>SUM(AK26:AN32)</f>
        <v>111</v>
      </c>
      <c r="AL25" s="243"/>
      <c r="AM25" s="243"/>
      <c r="AN25" s="243"/>
      <c r="AO25" s="243">
        <f>SUM(AO26:AQ32)</f>
        <v>39</v>
      </c>
      <c r="AP25" s="243"/>
      <c r="AQ25" s="243"/>
      <c r="AR25" s="30"/>
      <c r="AS25" s="38"/>
      <c r="AU25" s="82"/>
    </row>
    <row r="26" spans="1:47" ht="13.5" customHeight="1">
      <c r="A26" s="109" t="s">
        <v>197</v>
      </c>
      <c r="B26" s="110"/>
      <c r="C26" s="89" t="s">
        <v>200</v>
      </c>
      <c r="D26" s="112"/>
      <c r="E26" s="112"/>
      <c r="F26" s="112"/>
      <c r="G26" s="112"/>
      <c r="H26" s="112"/>
      <c r="I26" s="110"/>
      <c r="J26" s="117" t="s">
        <v>203</v>
      </c>
      <c r="K26" s="118"/>
      <c r="L26" s="118"/>
      <c r="M26" s="118"/>
      <c r="N26" s="119"/>
      <c r="O26" s="92">
        <f aca="true" t="shared" si="0" ref="O26:O34">S26*1.5</f>
        <v>171</v>
      </c>
      <c r="P26" s="113"/>
      <c r="Q26" s="92">
        <f>S26/2</f>
        <v>57</v>
      </c>
      <c r="R26" s="110"/>
      <c r="S26" s="92">
        <f>SUM(Y26:AQ26)</f>
        <v>114</v>
      </c>
      <c r="T26" s="110"/>
      <c r="U26" s="104">
        <v>0</v>
      </c>
      <c r="V26" s="105"/>
      <c r="W26" s="105"/>
      <c r="X26" s="106"/>
      <c r="Y26" s="108">
        <v>24</v>
      </c>
      <c r="Z26" s="108"/>
      <c r="AA26" s="108"/>
      <c r="AB26" s="108"/>
      <c r="AC26" s="108">
        <v>15</v>
      </c>
      <c r="AD26" s="108"/>
      <c r="AE26" s="108"/>
      <c r="AF26" s="200">
        <v>20</v>
      </c>
      <c r="AG26" s="200"/>
      <c r="AH26" s="200"/>
      <c r="AI26" s="95">
        <v>20</v>
      </c>
      <c r="AJ26" s="97"/>
      <c r="AK26" s="92">
        <v>20</v>
      </c>
      <c r="AL26" s="93"/>
      <c r="AM26" s="93"/>
      <c r="AN26" s="93"/>
      <c r="AO26" s="107">
        <v>15</v>
      </c>
      <c r="AP26" s="107"/>
      <c r="AQ26" s="107"/>
      <c r="AR26" s="30"/>
      <c r="AS26" s="30"/>
      <c r="AU26" s="79"/>
    </row>
    <row r="27" spans="1:47" ht="13.5" customHeight="1">
      <c r="A27" s="109" t="s">
        <v>198</v>
      </c>
      <c r="B27" s="110"/>
      <c r="C27" s="89" t="s">
        <v>199</v>
      </c>
      <c r="D27" s="90"/>
      <c r="E27" s="90"/>
      <c r="F27" s="90"/>
      <c r="G27" s="90"/>
      <c r="H27" s="90"/>
      <c r="I27" s="91"/>
      <c r="J27" s="111" t="s">
        <v>181</v>
      </c>
      <c r="K27" s="112"/>
      <c r="L27" s="112"/>
      <c r="M27" s="112"/>
      <c r="N27" s="110"/>
      <c r="O27" s="92">
        <f>S27*1.5</f>
        <v>256.5</v>
      </c>
      <c r="P27" s="113"/>
      <c r="Q27" s="92">
        <v>143</v>
      </c>
      <c r="R27" s="110"/>
      <c r="S27" s="92">
        <f>SUM(Y27:AQ27)</f>
        <v>171</v>
      </c>
      <c r="T27" s="110"/>
      <c r="U27" s="104">
        <v>0</v>
      </c>
      <c r="V27" s="105"/>
      <c r="W27" s="105"/>
      <c r="X27" s="106"/>
      <c r="Y27" s="92">
        <v>37</v>
      </c>
      <c r="Z27" s="93"/>
      <c r="AA27" s="93"/>
      <c r="AB27" s="94"/>
      <c r="AC27" s="92">
        <v>32</v>
      </c>
      <c r="AD27" s="93"/>
      <c r="AE27" s="94"/>
      <c r="AF27" s="95">
        <v>22</v>
      </c>
      <c r="AG27" s="96"/>
      <c r="AH27" s="97"/>
      <c r="AI27" s="95">
        <v>32</v>
      </c>
      <c r="AJ27" s="97"/>
      <c r="AK27" s="84"/>
      <c r="AL27" s="93">
        <v>24</v>
      </c>
      <c r="AM27" s="93"/>
      <c r="AN27" s="94"/>
      <c r="AO27" s="98">
        <v>24</v>
      </c>
      <c r="AP27" s="99"/>
      <c r="AQ27" s="100"/>
      <c r="AR27" s="30"/>
      <c r="AS27" s="30"/>
      <c r="AU27" s="79"/>
    </row>
    <row r="28" spans="1:47" ht="17.25" customHeight="1">
      <c r="A28" s="109" t="s">
        <v>152</v>
      </c>
      <c r="B28" s="110"/>
      <c r="C28" s="114" t="s">
        <v>9</v>
      </c>
      <c r="D28" s="306"/>
      <c r="E28" s="306"/>
      <c r="F28" s="306"/>
      <c r="G28" s="306"/>
      <c r="H28" s="306"/>
      <c r="I28" s="307"/>
      <c r="J28" s="117" t="s">
        <v>175</v>
      </c>
      <c r="K28" s="118"/>
      <c r="L28" s="118"/>
      <c r="M28" s="118"/>
      <c r="N28" s="119"/>
      <c r="O28" s="92">
        <f t="shared" si="0"/>
        <v>256.5</v>
      </c>
      <c r="P28" s="113"/>
      <c r="Q28" s="92">
        <f>S28/2</f>
        <v>85.5</v>
      </c>
      <c r="R28" s="110"/>
      <c r="S28" s="92">
        <f aca="true" t="shared" si="1" ref="S28:S43">SUM(Y28:AQ28)</f>
        <v>171</v>
      </c>
      <c r="T28" s="110"/>
      <c r="U28" s="104">
        <v>0</v>
      </c>
      <c r="V28" s="105"/>
      <c r="W28" s="105"/>
      <c r="X28" s="106"/>
      <c r="Y28" s="108">
        <v>32</v>
      </c>
      <c r="Z28" s="108"/>
      <c r="AA28" s="108"/>
      <c r="AB28" s="108"/>
      <c r="AC28" s="108">
        <v>54</v>
      </c>
      <c r="AD28" s="108"/>
      <c r="AE28" s="108"/>
      <c r="AF28" s="108">
        <v>31</v>
      </c>
      <c r="AG28" s="108"/>
      <c r="AH28" s="108"/>
      <c r="AI28" s="108">
        <v>39</v>
      </c>
      <c r="AJ28" s="108"/>
      <c r="AK28" s="108">
        <v>15</v>
      </c>
      <c r="AL28" s="108"/>
      <c r="AM28" s="108"/>
      <c r="AN28" s="108"/>
      <c r="AO28" s="107">
        <v>0</v>
      </c>
      <c r="AP28" s="107"/>
      <c r="AQ28" s="107"/>
      <c r="AR28" s="30"/>
      <c r="AS28" s="30"/>
      <c r="AU28" s="79"/>
    </row>
    <row r="29" spans="1:47" ht="17.25" customHeight="1">
      <c r="A29" s="109" t="s">
        <v>153</v>
      </c>
      <c r="B29" s="110"/>
      <c r="C29" s="114" t="s">
        <v>13</v>
      </c>
      <c r="D29" s="112"/>
      <c r="E29" s="112"/>
      <c r="F29" s="112"/>
      <c r="G29" s="112"/>
      <c r="H29" s="112"/>
      <c r="I29" s="110"/>
      <c r="J29" s="117" t="s">
        <v>201</v>
      </c>
      <c r="K29" s="118"/>
      <c r="L29" s="118"/>
      <c r="M29" s="118"/>
      <c r="N29" s="119"/>
      <c r="O29" s="92">
        <f t="shared" si="0"/>
        <v>427.5</v>
      </c>
      <c r="P29" s="113"/>
      <c r="Q29" s="92">
        <f>O29-S29</f>
        <v>142.5</v>
      </c>
      <c r="R29" s="113"/>
      <c r="S29" s="92">
        <f t="shared" si="1"/>
        <v>285</v>
      </c>
      <c r="T29" s="110"/>
      <c r="U29" s="104">
        <v>40</v>
      </c>
      <c r="V29" s="105"/>
      <c r="W29" s="105"/>
      <c r="X29" s="106"/>
      <c r="Y29" s="108">
        <v>76</v>
      </c>
      <c r="Z29" s="108"/>
      <c r="AA29" s="108"/>
      <c r="AB29" s="108"/>
      <c r="AC29" s="108">
        <v>41</v>
      </c>
      <c r="AD29" s="108"/>
      <c r="AE29" s="108"/>
      <c r="AF29" s="108">
        <v>51</v>
      </c>
      <c r="AG29" s="108"/>
      <c r="AH29" s="108"/>
      <c r="AI29" s="200">
        <v>65</v>
      </c>
      <c r="AJ29" s="200"/>
      <c r="AK29" s="64"/>
      <c r="AL29" s="200">
        <v>52</v>
      </c>
      <c r="AM29" s="200"/>
      <c r="AN29" s="200"/>
      <c r="AO29" s="108">
        <v>0</v>
      </c>
      <c r="AP29" s="108"/>
      <c r="AQ29" s="108"/>
      <c r="AR29" s="30"/>
      <c r="AS29" s="30"/>
      <c r="AU29" s="79"/>
    </row>
    <row r="30" spans="1:47" ht="17.25" customHeight="1">
      <c r="A30" s="109" t="s">
        <v>154</v>
      </c>
      <c r="B30" s="110"/>
      <c r="C30" s="114" t="s">
        <v>17</v>
      </c>
      <c r="D30" s="112"/>
      <c r="E30" s="112"/>
      <c r="F30" s="112"/>
      <c r="G30" s="112"/>
      <c r="H30" s="112"/>
      <c r="I30" s="110"/>
      <c r="J30" s="111" t="s">
        <v>177</v>
      </c>
      <c r="K30" s="112"/>
      <c r="L30" s="112"/>
      <c r="M30" s="112"/>
      <c r="N30" s="110"/>
      <c r="O30" s="92">
        <f t="shared" si="0"/>
        <v>256.5</v>
      </c>
      <c r="P30" s="113"/>
      <c r="Q30" s="92">
        <f>S30/2</f>
        <v>85.5</v>
      </c>
      <c r="R30" s="110"/>
      <c r="S30" s="92">
        <f t="shared" si="1"/>
        <v>171</v>
      </c>
      <c r="T30" s="110"/>
      <c r="U30" s="104">
        <v>0</v>
      </c>
      <c r="V30" s="105"/>
      <c r="W30" s="105"/>
      <c r="X30" s="106"/>
      <c r="Y30" s="108">
        <v>37</v>
      </c>
      <c r="Z30" s="108"/>
      <c r="AA30" s="108"/>
      <c r="AB30" s="108"/>
      <c r="AC30" s="95">
        <v>50</v>
      </c>
      <c r="AD30" s="96"/>
      <c r="AE30" s="97"/>
      <c r="AF30" s="108">
        <v>36</v>
      </c>
      <c r="AG30" s="108"/>
      <c r="AH30" s="108"/>
      <c r="AI30" s="108">
        <v>48</v>
      </c>
      <c r="AJ30" s="108"/>
      <c r="AK30" s="64"/>
      <c r="AL30" s="200">
        <v>0</v>
      </c>
      <c r="AM30" s="200"/>
      <c r="AN30" s="200"/>
      <c r="AO30" s="107">
        <v>0</v>
      </c>
      <c r="AP30" s="107"/>
      <c r="AQ30" s="107"/>
      <c r="AR30" s="30"/>
      <c r="AS30" s="30"/>
      <c r="AU30" s="79"/>
    </row>
    <row r="31" spans="1:47" ht="17.25" customHeight="1">
      <c r="A31" s="109" t="s">
        <v>155</v>
      </c>
      <c r="B31" s="110"/>
      <c r="C31" s="308" t="s">
        <v>10</v>
      </c>
      <c r="D31" s="112"/>
      <c r="E31" s="112"/>
      <c r="F31" s="112"/>
      <c r="G31" s="112"/>
      <c r="H31" s="112"/>
      <c r="I31" s="110"/>
      <c r="J31" s="288" t="s">
        <v>189</v>
      </c>
      <c r="K31" s="289"/>
      <c r="L31" s="289"/>
      <c r="M31" s="289"/>
      <c r="N31" s="290"/>
      <c r="O31" s="92">
        <f t="shared" si="0"/>
        <v>256.5</v>
      </c>
      <c r="P31" s="113"/>
      <c r="Q31" s="92">
        <f>S31/2</f>
        <v>85.5</v>
      </c>
      <c r="R31" s="110"/>
      <c r="S31" s="92">
        <f t="shared" si="1"/>
        <v>171</v>
      </c>
      <c r="T31" s="110"/>
      <c r="U31" s="104">
        <v>167</v>
      </c>
      <c r="V31" s="105"/>
      <c r="W31" s="105"/>
      <c r="X31" s="106"/>
      <c r="Y31" s="108">
        <v>51</v>
      </c>
      <c r="Z31" s="108"/>
      <c r="AA31" s="108"/>
      <c r="AB31" s="108"/>
      <c r="AC31" s="108">
        <v>54</v>
      </c>
      <c r="AD31" s="108"/>
      <c r="AE31" s="108"/>
      <c r="AF31" s="108">
        <v>36</v>
      </c>
      <c r="AG31" s="108"/>
      <c r="AH31" s="108"/>
      <c r="AI31" s="108">
        <v>30</v>
      </c>
      <c r="AJ31" s="108"/>
      <c r="AK31" s="108">
        <v>0</v>
      </c>
      <c r="AL31" s="108"/>
      <c r="AM31" s="108"/>
      <c r="AN31" s="108"/>
      <c r="AO31" s="107">
        <v>0</v>
      </c>
      <c r="AP31" s="107"/>
      <c r="AQ31" s="107"/>
      <c r="AR31" s="30"/>
      <c r="AS31" s="30"/>
      <c r="AU31" s="79"/>
    </row>
    <row r="32" spans="1:47" ht="29.25" customHeight="1">
      <c r="A32" s="109" t="s">
        <v>156</v>
      </c>
      <c r="B32" s="110"/>
      <c r="C32" s="114" t="s">
        <v>18</v>
      </c>
      <c r="D32" s="112"/>
      <c r="E32" s="112"/>
      <c r="F32" s="112"/>
      <c r="G32" s="112"/>
      <c r="H32" s="112"/>
      <c r="I32" s="110"/>
      <c r="J32" s="111" t="s">
        <v>147</v>
      </c>
      <c r="K32" s="112"/>
      <c r="L32" s="112"/>
      <c r="M32" s="112"/>
      <c r="N32" s="110"/>
      <c r="O32" s="92">
        <f t="shared" si="0"/>
        <v>108</v>
      </c>
      <c r="P32" s="113"/>
      <c r="Q32" s="92">
        <f>S32/2</f>
        <v>36</v>
      </c>
      <c r="R32" s="110"/>
      <c r="S32" s="92">
        <f t="shared" si="1"/>
        <v>72</v>
      </c>
      <c r="T32" s="110"/>
      <c r="U32" s="104">
        <v>48</v>
      </c>
      <c r="V32" s="105"/>
      <c r="W32" s="105"/>
      <c r="X32" s="106"/>
      <c r="Y32" s="108">
        <v>32</v>
      </c>
      <c r="Z32" s="108"/>
      <c r="AA32" s="108"/>
      <c r="AB32" s="108"/>
      <c r="AC32" s="108">
        <v>40</v>
      </c>
      <c r="AD32" s="108"/>
      <c r="AE32" s="108"/>
      <c r="AF32" s="200">
        <v>0</v>
      </c>
      <c r="AG32" s="200"/>
      <c r="AH32" s="200"/>
      <c r="AI32" s="200">
        <v>0</v>
      </c>
      <c r="AJ32" s="200"/>
      <c r="AK32" s="64"/>
      <c r="AL32" s="200">
        <v>0</v>
      </c>
      <c r="AM32" s="200"/>
      <c r="AN32" s="200"/>
      <c r="AO32" s="92">
        <v>0</v>
      </c>
      <c r="AP32" s="93"/>
      <c r="AQ32" s="94"/>
      <c r="AR32" s="30"/>
      <c r="AS32" s="30"/>
      <c r="AU32" s="79"/>
    </row>
    <row r="33" spans="1:47" ht="29.25" customHeight="1">
      <c r="A33" s="109"/>
      <c r="B33" s="122"/>
      <c r="C33" s="155" t="s">
        <v>157</v>
      </c>
      <c r="D33" s="421"/>
      <c r="E33" s="421"/>
      <c r="F33" s="421"/>
      <c r="G33" s="421"/>
      <c r="H33" s="421"/>
      <c r="I33" s="422"/>
      <c r="J33" s="111"/>
      <c r="K33" s="120"/>
      <c r="L33" s="120"/>
      <c r="M33" s="120"/>
      <c r="N33" s="121"/>
      <c r="O33" s="101">
        <f>SUM(O34:P40)</f>
        <v>1075.5</v>
      </c>
      <c r="P33" s="103"/>
      <c r="Q33" s="101">
        <f>SUM(Q34:R40)</f>
        <v>358</v>
      </c>
      <c r="R33" s="103"/>
      <c r="S33" s="101">
        <f>SUM(S34:T40)</f>
        <v>717</v>
      </c>
      <c r="T33" s="103"/>
      <c r="U33" s="101">
        <f>SUM(U34:V40)</f>
        <v>124</v>
      </c>
      <c r="V33" s="102"/>
      <c r="W33" s="102"/>
      <c r="X33" s="103"/>
      <c r="Y33" s="101">
        <f>SUM(Y34:Z40)</f>
        <v>128</v>
      </c>
      <c r="Z33" s="102"/>
      <c r="AA33" s="102"/>
      <c r="AB33" s="103"/>
      <c r="AC33" s="101">
        <f>SUM(AC34:AE40)</f>
        <v>139</v>
      </c>
      <c r="AD33" s="102"/>
      <c r="AE33" s="103"/>
      <c r="AF33" s="210">
        <f>SUM(AF34:AH40)</f>
        <v>125</v>
      </c>
      <c r="AG33" s="378"/>
      <c r="AH33" s="211"/>
      <c r="AI33" s="210">
        <f>SUM(AI34:AJ40)</f>
        <v>118</v>
      </c>
      <c r="AJ33" s="211"/>
      <c r="AK33" s="81"/>
      <c r="AL33" s="210">
        <f>SUM(AK34:AN40)</f>
        <v>48</v>
      </c>
      <c r="AM33" s="378"/>
      <c r="AN33" s="211"/>
      <c r="AO33" s="101">
        <f>SUM(AO34:AQ40)</f>
        <v>159</v>
      </c>
      <c r="AP33" s="102"/>
      <c r="AQ33" s="103"/>
      <c r="AR33" s="30"/>
      <c r="AS33" s="30"/>
      <c r="AU33" s="79"/>
    </row>
    <row r="34" spans="1:45" ht="17.25" customHeight="1">
      <c r="A34" s="109" t="s">
        <v>158</v>
      </c>
      <c r="B34" s="110"/>
      <c r="C34" s="89" t="s">
        <v>146</v>
      </c>
      <c r="D34" s="112"/>
      <c r="E34" s="112"/>
      <c r="F34" s="112"/>
      <c r="G34" s="112"/>
      <c r="H34" s="112"/>
      <c r="I34" s="110"/>
      <c r="J34" s="117" t="s">
        <v>178</v>
      </c>
      <c r="K34" s="118"/>
      <c r="L34" s="118"/>
      <c r="M34" s="118"/>
      <c r="N34" s="119"/>
      <c r="O34" s="92">
        <f t="shared" si="0"/>
        <v>162</v>
      </c>
      <c r="P34" s="113"/>
      <c r="Q34" s="92">
        <f>O34-S34</f>
        <v>54</v>
      </c>
      <c r="R34" s="113"/>
      <c r="S34" s="92">
        <f t="shared" si="1"/>
        <v>108</v>
      </c>
      <c r="T34" s="110"/>
      <c r="U34" s="92">
        <v>60</v>
      </c>
      <c r="V34" s="93"/>
      <c r="W34" s="93"/>
      <c r="X34" s="94"/>
      <c r="Y34" s="108">
        <v>32</v>
      </c>
      <c r="Z34" s="108"/>
      <c r="AA34" s="108"/>
      <c r="AB34" s="108"/>
      <c r="AC34" s="108">
        <v>35</v>
      </c>
      <c r="AD34" s="108"/>
      <c r="AE34" s="108"/>
      <c r="AF34" s="108">
        <v>41</v>
      </c>
      <c r="AG34" s="108"/>
      <c r="AH34" s="108"/>
      <c r="AI34" s="108">
        <v>0</v>
      </c>
      <c r="AJ34" s="108"/>
      <c r="AK34" s="108">
        <v>0</v>
      </c>
      <c r="AL34" s="108"/>
      <c r="AM34" s="108"/>
      <c r="AN34" s="108"/>
      <c r="AO34" s="108">
        <v>0</v>
      </c>
      <c r="AP34" s="108"/>
      <c r="AQ34" s="108"/>
      <c r="AR34" s="30"/>
      <c r="AS34" s="30"/>
    </row>
    <row r="35" spans="1:45" ht="17.25" customHeight="1">
      <c r="A35" s="109" t="s">
        <v>159</v>
      </c>
      <c r="B35" s="110"/>
      <c r="C35" s="89" t="s">
        <v>43</v>
      </c>
      <c r="D35" s="90"/>
      <c r="E35" s="90"/>
      <c r="F35" s="90"/>
      <c r="G35" s="90"/>
      <c r="H35" s="90"/>
      <c r="I35" s="91"/>
      <c r="J35" s="117" t="s">
        <v>148</v>
      </c>
      <c r="K35" s="118"/>
      <c r="L35" s="118"/>
      <c r="M35" s="118"/>
      <c r="N35" s="119"/>
      <c r="O35" s="92">
        <v>270</v>
      </c>
      <c r="P35" s="94"/>
      <c r="Q35" s="92">
        <v>90</v>
      </c>
      <c r="R35" s="94"/>
      <c r="S35" s="92">
        <f t="shared" si="1"/>
        <v>180</v>
      </c>
      <c r="T35" s="110"/>
      <c r="U35" s="92">
        <v>22</v>
      </c>
      <c r="V35" s="93"/>
      <c r="W35" s="93"/>
      <c r="X35" s="94"/>
      <c r="Y35" s="92">
        <v>32</v>
      </c>
      <c r="Z35" s="93"/>
      <c r="AA35" s="93"/>
      <c r="AB35" s="94"/>
      <c r="AC35" s="92">
        <v>35</v>
      </c>
      <c r="AD35" s="93"/>
      <c r="AE35" s="94"/>
      <c r="AF35" s="92">
        <v>26</v>
      </c>
      <c r="AG35" s="93"/>
      <c r="AH35" s="94"/>
      <c r="AI35" s="92">
        <v>48</v>
      </c>
      <c r="AJ35" s="94"/>
      <c r="AK35" s="78"/>
      <c r="AL35" s="92">
        <v>24</v>
      </c>
      <c r="AM35" s="93"/>
      <c r="AN35" s="94"/>
      <c r="AO35" s="92">
        <v>15</v>
      </c>
      <c r="AP35" s="93"/>
      <c r="AQ35" s="94"/>
      <c r="AR35" s="30"/>
      <c r="AS35" s="30"/>
    </row>
    <row r="36" spans="1:45" ht="17.25" customHeight="1">
      <c r="A36" s="109" t="s">
        <v>160</v>
      </c>
      <c r="B36" s="110"/>
      <c r="C36" s="308" t="s">
        <v>41</v>
      </c>
      <c r="D36" s="112"/>
      <c r="E36" s="112"/>
      <c r="F36" s="112"/>
      <c r="G36" s="112"/>
      <c r="H36" s="112"/>
      <c r="I36" s="110"/>
      <c r="J36" s="111" t="s">
        <v>179</v>
      </c>
      <c r="K36" s="112"/>
      <c r="L36" s="112"/>
      <c r="M36" s="112"/>
      <c r="N36" s="110"/>
      <c r="O36" s="92">
        <f>S36*1.5</f>
        <v>171</v>
      </c>
      <c r="P36" s="113"/>
      <c r="Q36" s="92">
        <f>S36/2</f>
        <v>57</v>
      </c>
      <c r="R36" s="110"/>
      <c r="S36" s="92">
        <f t="shared" si="1"/>
        <v>114</v>
      </c>
      <c r="T36" s="110"/>
      <c r="U36" s="111">
        <v>12</v>
      </c>
      <c r="V36" s="120"/>
      <c r="W36" s="120"/>
      <c r="X36" s="121"/>
      <c r="Y36" s="108">
        <v>32</v>
      </c>
      <c r="Z36" s="108"/>
      <c r="AA36" s="108"/>
      <c r="AB36" s="108"/>
      <c r="AC36" s="108">
        <v>35</v>
      </c>
      <c r="AD36" s="108"/>
      <c r="AE36" s="108"/>
      <c r="AF36" s="200">
        <v>25</v>
      </c>
      <c r="AG36" s="200"/>
      <c r="AH36" s="200"/>
      <c r="AI36" s="200">
        <v>22</v>
      </c>
      <c r="AJ36" s="200"/>
      <c r="AK36" s="64"/>
      <c r="AL36" s="200">
        <v>0</v>
      </c>
      <c r="AM36" s="200"/>
      <c r="AN36" s="200"/>
      <c r="AO36" s="107">
        <v>0</v>
      </c>
      <c r="AP36" s="107"/>
      <c r="AQ36" s="107"/>
      <c r="AR36" s="39"/>
      <c r="AS36" s="30"/>
    </row>
    <row r="37" spans="1:45" ht="30.75" customHeight="1">
      <c r="A37" s="109" t="s">
        <v>161</v>
      </c>
      <c r="B37" s="110"/>
      <c r="C37" s="114" t="s">
        <v>40</v>
      </c>
      <c r="D37" s="112"/>
      <c r="E37" s="112"/>
      <c r="F37" s="112"/>
      <c r="G37" s="112"/>
      <c r="H37" s="112"/>
      <c r="I37" s="110"/>
      <c r="J37" s="111" t="s">
        <v>180</v>
      </c>
      <c r="K37" s="112"/>
      <c r="L37" s="112"/>
      <c r="M37" s="112"/>
      <c r="N37" s="110"/>
      <c r="O37" s="92">
        <f>S37*1.5</f>
        <v>256.5</v>
      </c>
      <c r="P37" s="113"/>
      <c r="Q37" s="92">
        <v>85</v>
      </c>
      <c r="R37" s="110"/>
      <c r="S37" s="92">
        <f>Y37+AC37+AF37+AI37+AK37+AO37</f>
        <v>171</v>
      </c>
      <c r="T37" s="110"/>
      <c r="U37" s="111">
        <v>0</v>
      </c>
      <c r="V37" s="120"/>
      <c r="W37" s="120"/>
      <c r="X37" s="121"/>
      <c r="Y37" s="108">
        <v>32</v>
      </c>
      <c r="Z37" s="108"/>
      <c r="AA37" s="108"/>
      <c r="AB37" s="108"/>
      <c r="AC37" s="200">
        <v>34</v>
      </c>
      <c r="AD37" s="200"/>
      <c r="AE37" s="200"/>
      <c r="AF37" s="200">
        <v>33</v>
      </c>
      <c r="AG37" s="200"/>
      <c r="AH37" s="200"/>
      <c r="AI37" s="200">
        <v>48</v>
      </c>
      <c r="AJ37" s="200"/>
      <c r="AK37" s="108">
        <v>24</v>
      </c>
      <c r="AL37" s="108"/>
      <c r="AM37" s="108"/>
      <c r="AN37" s="108"/>
      <c r="AO37" s="92">
        <v>0</v>
      </c>
      <c r="AP37" s="93"/>
      <c r="AQ37" s="94"/>
      <c r="AR37" s="39"/>
      <c r="AS37" s="30"/>
    </row>
    <row r="38" spans="1:45" ht="18" customHeight="1">
      <c r="A38" s="109" t="s">
        <v>162</v>
      </c>
      <c r="B38" s="110"/>
      <c r="C38" s="114" t="s">
        <v>42</v>
      </c>
      <c r="D38" s="112"/>
      <c r="E38" s="112"/>
      <c r="F38" s="112"/>
      <c r="G38" s="112"/>
      <c r="H38" s="112"/>
      <c r="I38" s="110"/>
      <c r="J38" s="111"/>
      <c r="K38" s="112"/>
      <c r="L38" s="112"/>
      <c r="M38" s="112"/>
      <c r="N38" s="110"/>
      <c r="O38" s="92">
        <f>S38*1.5</f>
        <v>54</v>
      </c>
      <c r="P38" s="113"/>
      <c r="Q38" s="92">
        <f>S38/2</f>
        <v>18</v>
      </c>
      <c r="R38" s="110"/>
      <c r="S38" s="92">
        <f t="shared" si="1"/>
        <v>36</v>
      </c>
      <c r="T38" s="110"/>
      <c r="U38" s="111">
        <v>10</v>
      </c>
      <c r="V38" s="120"/>
      <c r="W38" s="120"/>
      <c r="X38" s="121"/>
      <c r="Y38" s="108">
        <v>0</v>
      </c>
      <c r="Z38" s="108"/>
      <c r="AA38" s="108"/>
      <c r="AB38" s="108"/>
      <c r="AC38" s="312">
        <v>0</v>
      </c>
      <c r="AD38" s="312"/>
      <c r="AE38" s="312"/>
      <c r="AF38" s="200">
        <v>0</v>
      </c>
      <c r="AG38" s="200"/>
      <c r="AH38" s="200"/>
      <c r="AI38" s="108">
        <v>0</v>
      </c>
      <c r="AJ38" s="108"/>
      <c r="AK38" s="108">
        <v>0</v>
      </c>
      <c r="AL38" s="108"/>
      <c r="AM38" s="108"/>
      <c r="AN38" s="108"/>
      <c r="AO38" s="107">
        <v>36</v>
      </c>
      <c r="AP38" s="107"/>
      <c r="AQ38" s="107"/>
      <c r="AR38" s="30"/>
      <c r="AS38" s="30"/>
    </row>
    <row r="39" spans="1:45" ht="17.25" customHeight="1">
      <c r="A39" s="109" t="s">
        <v>163</v>
      </c>
      <c r="B39" s="110"/>
      <c r="C39" s="89" t="s">
        <v>142</v>
      </c>
      <c r="D39" s="112"/>
      <c r="E39" s="112"/>
      <c r="F39" s="112"/>
      <c r="G39" s="112"/>
      <c r="H39" s="112"/>
      <c r="I39" s="110"/>
      <c r="J39" s="111" t="s">
        <v>181</v>
      </c>
      <c r="K39" s="112"/>
      <c r="L39" s="112"/>
      <c r="M39" s="112"/>
      <c r="N39" s="110"/>
      <c r="O39" s="92">
        <f>S39*1.5</f>
        <v>108</v>
      </c>
      <c r="P39" s="113"/>
      <c r="Q39" s="92">
        <f>S39/2</f>
        <v>36</v>
      </c>
      <c r="R39" s="110"/>
      <c r="S39" s="92">
        <f t="shared" si="1"/>
        <v>72</v>
      </c>
      <c r="T39" s="110"/>
      <c r="U39" s="111">
        <v>10</v>
      </c>
      <c r="V39" s="120"/>
      <c r="W39" s="120"/>
      <c r="X39" s="121"/>
      <c r="Y39" s="108">
        <v>0</v>
      </c>
      <c r="Z39" s="108"/>
      <c r="AA39" s="108"/>
      <c r="AB39" s="108"/>
      <c r="AC39" s="200">
        <v>0</v>
      </c>
      <c r="AD39" s="200"/>
      <c r="AE39" s="200"/>
      <c r="AF39" s="200">
        <v>0</v>
      </c>
      <c r="AG39" s="200"/>
      <c r="AH39" s="200"/>
      <c r="AI39" s="200">
        <v>0</v>
      </c>
      <c r="AJ39" s="200"/>
      <c r="AK39" s="108">
        <v>0</v>
      </c>
      <c r="AL39" s="108"/>
      <c r="AM39" s="108"/>
      <c r="AN39" s="108"/>
      <c r="AO39" s="107">
        <v>72</v>
      </c>
      <c r="AP39" s="107"/>
      <c r="AQ39" s="107"/>
      <c r="AR39" s="10"/>
      <c r="AS39" s="30"/>
    </row>
    <row r="40" spans="1:45" ht="17.25" customHeight="1">
      <c r="A40" s="109" t="s">
        <v>164</v>
      </c>
      <c r="B40" s="110"/>
      <c r="C40" s="89" t="s">
        <v>143</v>
      </c>
      <c r="D40" s="112"/>
      <c r="E40" s="112"/>
      <c r="F40" s="112"/>
      <c r="G40" s="112"/>
      <c r="H40" s="112"/>
      <c r="I40" s="110"/>
      <c r="J40" s="111"/>
      <c r="K40" s="112"/>
      <c r="L40" s="112"/>
      <c r="M40" s="112"/>
      <c r="N40" s="110"/>
      <c r="O40" s="92">
        <f>S40*1.5</f>
        <v>54</v>
      </c>
      <c r="P40" s="113"/>
      <c r="Q40" s="92">
        <f>O40-S40</f>
        <v>18</v>
      </c>
      <c r="R40" s="113"/>
      <c r="S40" s="92">
        <f t="shared" si="1"/>
        <v>36</v>
      </c>
      <c r="T40" s="110"/>
      <c r="U40" s="92">
        <v>10</v>
      </c>
      <c r="V40" s="93"/>
      <c r="W40" s="93"/>
      <c r="X40" s="94"/>
      <c r="Y40" s="108">
        <v>0</v>
      </c>
      <c r="Z40" s="108"/>
      <c r="AA40" s="108"/>
      <c r="AB40" s="108"/>
      <c r="AC40" s="108">
        <v>0</v>
      </c>
      <c r="AD40" s="108"/>
      <c r="AE40" s="108"/>
      <c r="AF40" s="108">
        <v>0</v>
      </c>
      <c r="AG40" s="108"/>
      <c r="AH40" s="108"/>
      <c r="AI40" s="108">
        <v>0</v>
      </c>
      <c r="AJ40" s="108"/>
      <c r="AK40" s="108">
        <v>0</v>
      </c>
      <c r="AL40" s="108"/>
      <c r="AM40" s="108"/>
      <c r="AN40" s="108"/>
      <c r="AO40" s="108">
        <v>36</v>
      </c>
      <c r="AP40" s="108"/>
      <c r="AQ40" s="108"/>
      <c r="AR40" s="10"/>
      <c r="AS40" s="30"/>
    </row>
    <row r="41" spans="1:45" ht="17.25" customHeight="1">
      <c r="A41" s="416" t="s">
        <v>165</v>
      </c>
      <c r="B41" s="417"/>
      <c r="C41" s="418" t="s">
        <v>166</v>
      </c>
      <c r="D41" s="419"/>
      <c r="E41" s="419"/>
      <c r="F41" s="419"/>
      <c r="G41" s="419"/>
      <c r="H41" s="419"/>
      <c r="I41" s="420"/>
      <c r="J41" s="117"/>
      <c r="K41" s="185"/>
      <c r="L41" s="185"/>
      <c r="M41" s="185"/>
      <c r="N41" s="186"/>
      <c r="O41" s="101">
        <f>O42+O43+O44</f>
        <v>270</v>
      </c>
      <c r="P41" s="206"/>
      <c r="Q41" s="101">
        <f>Q42+Q43+Q44</f>
        <v>90</v>
      </c>
      <c r="R41" s="206"/>
      <c r="S41" s="101">
        <f>S42+S43+S44</f>
        <v>180</v>
      </c>
      <c r="T41" s="206"/>
      <c r="U41" s="101">
        <f>U42+U43+U44</f>
        <v>48</v>
      </c>
      <c r="V41" s="102"/>
      <c r="W41" s="102"/>
      <c r="X41" s="103"/>
      <c r="Y41" s="101">
        <f>Y42+Y43+Y44</f>
        <v>108</v>
      </c>
      <c r="Z41" s="102"/>
      <c r="AA41" s="102"/>
      <c r="AB41" s="103"/>
      <c r="AC41" s="101">
        <f>AC42+AC43+AC44</f>
        <v>0</v>
      </c>
      <c r="AD41" s="102"/>
      <c r="AE41" s="103"/>
      <c r="AF41" s="101">
        <f>AF42+AF43+AF44</f>
        <v>0</v>
      </c>
      <c r="AG41" s="102"/>
      <c r="AH41" s="103"/>
      <c r="AI41" s="115">
        <f>AI42+AI43+AI44</f>
        <v>0</v>
      </c>
      <c r="AJ41" s="116"/>
      <c r="AK41" s="2"/>
      <c r="AL41" s="101">
        <f>AL42+AK43+AL44</f>
        <v>36</v>
      </c>
      <c r="AM41" s="102"/>
      <c r="AN41" s="103"/>
      <c r="AO41" s="101">
        <f>AL42+AL43+AL44</f>
        <v>36</v>
      </c>
      <c r="AP41" s="102"/>
      <c r="AQ41" s="103"/>
      <c r="AR41" s="10"/>
      <c r="AS41" s="30"/>
    </row>
    <row r="42" spans="1:45" ht="27" customHeight="1">
      <c r="A42" s="109" t="s">
        <v>168</v>
      </c>
      <c r="B42" s="122"/>
      <c r="C42" s="89" t="s">
        <v>172</v>
      </c>
      <c r="D42" s="90"/>
      <c r="E42" s="90"/>
      <c r="F42" s="90"/>
      <c r="G42" s="90"/>
      <c r="H42" s="90"/>
      <c r="I42" s="91"/>
      <c r="J42" s="111" t="s">
        <v>171</v>
      </c>
      <c r="K42" s="112"/>
      <c r="L42" s="112"/>
      <c r="M42" s="112"/>
      <c r="N42" s="110"/>
      <c r="O42" s="92">
        <f>S42*1.5</f>
        <v>108</v>
      </c>
      <c r="P42" s="113"/>
      <c r="Q42" s="92">
        <f>O42-S42</f>
        <v>36</v>
      </c>
      <c r="R42" s="113"/>
      <c r="S42" s="92">
        <f t="shared" si="1"/>
        <v>72</v>
      </c>
      <c r="T42" s="110"/>
      <c r="U42" s="92">
        <v>30</v>
      </c>
      <c r="V42" s="93"/>
      <c r="W42" s="93"/>
      <c r="X42" s="94"/>
      <c r="Y42" s="92">
        <v>72</v>
      </c>
      <c r="Z42" s="93"/>
      <c r="AA42" s="93"/>
      <c r="AB42" s="94"/>
      <c r="AC42" s="156">
        <v>0</v>
      </c>
      <c r="AD42" s="310"/>
      <c r="AE42" s="311"/>
      <c r="AF42" s="92">
        <v>0</v>
      </c>
      <c r="AG42" s="93"/>
      <c r="AH42" s="94"/>
      <c r="AI42" s="92">
        <v>0</v>
      </c>
      <c r="AJ42" s="94"/>
      <c r="AK42" s="78"/>
      <c r="AL42" s="92">
        <v>0</v>
      </c>
      <c r="AM42" s="93"/>
      <c r="AN42" s="94"/>
      <c r="AO42" s="92">
        <v>0</v>
      </c>
      <c r="AP42" s="93"/>
      <c r="AQ42" s="94"/>
      <c r="AR42" s="10"/>
      <c r="AS42" s="30"/>
    </row>
    <row r="43" spans="1:45" ht="43.5" customHeight="1">
      <c r="A43" s="109" t="s">
        <v>169</v>
      </c>
      <c r="B43" s="122"/>
      <c r="C43" s="129" t="s">
        <v>173</v>
      </c>
      <c r="D43" s="118"/>
      <c r="E43" s="118"/>
      <c r="F43" s="118"/>
      <c r="G43" s="118"/>
      <c r="H43" s="118"/>
      <c r="I43" s="119"/>
      <c r="J43" s="111" t="s">
        <v>171</v>
      </c>
      <c r="K43" s="112"/>
      <c r="L43" s="112"/>
      <c r="M43" s="112"/>
      <c r="N43" s="110"/>
      <c r="O43" s="92">
        <f aca="true" t="shared" si="2" ref="O43:O52">S43*1.5</f>
        <v>54</v>
      </c>
      <c r="P43" s="113"/>
      <c r="Q43" s="92">
        <f>O43-S43</f>
        <v>18</v>
      </c>
      <c r="R43" s="113"/>
      <c r="S43" s="92">
        <f t="shared" si="1"/>
        <v>36</v>
      </c>
      <c r="T43" s="110"/>
      <c r="U43" s="92">
        <v>10</v>
      </c>
      <c r="V43" s="93"/>
      <c r="W43" s="93"/>
      <c r="X43" s="94"/>
      <c r="Y43" s="108">
        <v>36</v>
      </c>
      <c r="Z43" s="108"/>
      <c r="AA43" s="108"/>
      <c r="AB43" s="108"/>
      <c r="AC43" s="108">
        <v>0</v>
      </c>
      <c r="AD43" s="108"/>
      <c r="AE43" s="108"/>
      <c r="AF43" s="108">
        <v>0</v>
      </c>
      <c r="AG43" s="108"/>
      <c r="AH43" s="108"/>
      <c r="AI43" s="108">
        <v>0</v>
      </c>
      <c r="AJ43" s="108"/>
      <c r="AK43" s="108">
        <v>0</v>
      </c>
      <c r="AL43" s="108"/>
      <c r="AM43" s="108"/>
      <c r="AN43" s="108"/>
      <c r="AO43" s="108">
        <v>0</v>
      </c>
      <c r="AP43" s="108"/>
      <c r="AQ43" s="108"/>
      <c r="AR43" s="31"/>
      <c r="AS43" s="39"/>
    </row>
    <row r="44" spans="1:45" ht="26.25" customHeight="1">
      <c r="A44" s="109" t="s">
        <v>170</v>
      </c>
      <c r="B44" s="122"/>
      <c r="C44" s="129" t="s">
        <v>176</v>
      </c>
      <c r="D44" s="130"/>
      <c r="E44" s="130"/>
      <c r="F44" s="130"/>
      <c r="G44" s="130"/>
      <c r="H44" s="130"/>
      <c r="I44" s="131"/>
      <c r="J44" s="111"/>
      <c r="K44" s="120"/>
      <c r="L44" s="120"/>
      <c r="M44" s="120"/>
      <c r="N44" s="121"/>
      <c r="O44" s="92">
        <f>S44*1.5</f>
        <v>108</v>
      </c>
      <c r="P44" s="113"/>
      <c r="Q44" s="92">
        <f>O44-S44</f>
        <v>36</v>
      </c>
      <c r="R44" s="113"/>
      <c r="S44" s="92">
        <f>SUM(Y44:AQ44)</f>
        <v>72</v>
      </c>
      <c r="T44" s="110"/>
      <c r="U44" s="92">
        <v>8</v>
      </c>
      <c r="V44" s="93"/>
      <c r="W44" s="93"/>
      <c r="X44" s="94"/>
      <c r="Y44" s="92">
        <v>0</v>
      </c>
      <c r="Z44" s="93"/>
      <c r="AA44" s="93"/>
      <c r="AB44" s="94"/>
      <c r="AC44" s="92">
        <v>0</v>
      </c>
      <c r="AD44" s="93"/>
      <c r="AE44" s="94"/>
      <c r="AF44" s="92">
        <v>0</v>
      </c>
      <c r="AG44" s="93"/>
      <c r="AH44" s="94"/>
      <c r="AI44" s="92">
        <v>0</v>
      </c>
      <c r="AJ44" s="94"/>
      <c r="AK44" s="78"/>
      <c r="AL44" s="92">
        <v>36</v>
      </c>
      <c r="AM44" s="93"/>
      <c r="AN44" s="94"/>
      <c r="AO44" s="92">
        <v>36</v>
      </c>
      <c r="AP44" s="93"/>
      <c r="AQ44" s="94"/>
      <c r="AR44" s="31"/>
      <c r="AS44" s="39"/>
    </row>
    <row r="45" spans="1:46" s="19" customFormat="1" ht="27" customHeight="1">
      <c r="A45" s="182" t="s">
        <v>29</v>
      </c>
      <c r="B45" s="110"/>
      <c r="C45" s="142" t="s">
        <v>130</v>
      </c>
      <c r="D45" s="112"/>
      <c r="E45" s="112"/>
      <c r="F45" s="112"/>
      <c r="G45" s="112"/>
      <c r="H45" s="112"/>
      <c r="I45" s="110"/>
      <c r="J45" s="167" t="s">
        <v>207</v>
      </c>
      <c r="K45" s="118"/>
      <c r="L45" s="118"/>
      <c r="M45" s="118"/>
      <c r="N45" s="119"/>
      <c r="O45" s="164">
        <f>S45+Q45</f>
        <v>508.5</v>
      </c>
      <c r="P45" s="235"/>
      <c r="Q45" s="164">
        <f>Q46+Q47+Q48+Q49+Q50+Q51+Q52</f>
        <v>166.5</v>
      </c>
      <c r="R45" s="235"/>
      <c r="S45" s="164">
        <f>SUM(S46:T52)</f>
        <v>342</v>
      </c>
      <c r="T45" s="235"/>
      <c r="U45" s="101">
        <f>U46+U47+U48+U49+U50+U51+U52</f>
        <v>155</v>
      </c>
      <c r="V45" s="102"/>
      <c r="W45" s="102"/>
      <c r="X45" s="103"/>
      <c r="Y45" s="309">
        <f>Y46+Y47+Y48+Y49+Y50+Y51+Y52</f>
        <v>51</v>
      </c>
      <c r="Z45" s="309"/>
      <c r="AA45" s="309"/>
      <c r="AB45" s="309"/>
      <c r="AC45" s="309">
        <f>SUM(AC46:AE52)</f>
        <v>124</v>
      </c>
      <c r="AD45" s="309"/>
      <c r="AE45" s="309"/>
      <c r="AF45" s="309">
        <f>AF46+AF47+AF48+AF49+AF50+AF51+AF52</f>
        <v>28</v>
      </c>
      <c r="AG45" s="309"/>
      <c r="AH45" s="309"/>
      <c r="AI45" s="309">
        <f>AI46+AI47+AI48+AI49+AI50+AI51+AI52</f>
        <v>26</v>
      </c>
      <c r="AJ45" s="309"/>
      <c r="AK45" s="65">
        <v>160</v>
      </c>
      <c r="AL45" s="309">
        <f>SUM(AK46:AN52)</f>
        <v>53</v>
      </c>
      <c r="AM45" s="309"/>
      <c r="AN45" s="309"/>
      <c r="AO45" s="309">
        <f>SUM(AO46:AQ52)</f>
        <v>60</v>
      </c>
      <c r="AP45" s="309"/>
      <c r="AQ45" s="309"/>
      <c r="AR45" s="31"/>
      <c r="AS45" s="34"/>
      <c r="AT45" s="21"/>
    </row>
    <row r="46" spans="1:45" ht="17.25" customHeight="1">
      <c r="A46" s="143" t="s">
        <v>118</v>
      </c>
      <c r="B46" s="110"/>
      <c r="C46" s="187" t="s">
        <v>48</v>
      </c>
      <c r="D46" s="112"/>
      <c r="E46" s="112"/>
      <c r="F46" s="112"/>
      <c r="G46" s="112"/>
      <c r="H46" s="112"/>
      <c r="I46" s="110"/>
      <c r="J46" s="111" t="s">
        <v>144</v>
      </c>
      <c r="K46" s="112"/>
      <c r="L46" s="112"/>
      <c r="M46" s="112"/>
      <c r="N46" s="110"/>
      <c r="O46" s="92">
        <f t="shared" si="2"/>
        <v>90</v>
      </c>
      <c r="P46" s="113"/>
      <c r="Q46" s="140">
        <f aca="true" t="shared" si="3" ref="Q46:Q52">O46-S46</f>
        <v>30</v>
      </c>
      <c r="R46" s="141"/>
      <c r="S46" s="140">
        <f>Y46+AC46+AF46+AI46+AL46+AO46</f>
        <v>60</v>
      </c>
      <c r="T46" s="141"/>
      <c r="U46" s="92">
        <v>30</v>
      </c>
      <c r="V46" s="93"/>
      <c r="W46" s="93"/>
      <c r="X46" s="94"/>
      <c r="Y46" s="203">
        <v>0</v>
      </c>
      <c r="Z46" s="203"/>
      <c r="AA46" s="203"/>
      <c r="AB46" s="203"/>
      <c r="AC46" s="203">
        <v>50</v>
      </c>
      <c r="AD46" s="203"/>
      <c r="AE46" s="203"/>
      <c r="AF46" s="203">
        <v>10</v>
      </c>
      <c r="AG46" s="203"/>
      <c r="AH46" s="203"/>
      <c r="AI46" s="203">
        <v>0</v>
      </c>
      <c r="AJ46" s="203"/>
      <c r="AK46" s="67"/>
      <c r="AL46" s="203">
        <v>0</v>
      </c>
      <c r="AM46" s="203"/>
      <c r="AN46" s="203"/>
      <c r="AO46" s="203">
        <v>0</v>
      </c>
      <c r="AP46" s="203"/>
      <c r="AQ46" s="203"/>
      <c r="AR46" s="31"/>
      <c r="AS46" s="10"/>
    </row>
    <row r="47" spans="1:45" ht="17.25" customHeight="1">
      <c r="A47" s="143" t="s">
        <v>119</v>
      </c>
      <c r="B47" s="110"/>
      <c r="C47" s="187" t="s">
        <v>44</v>
      </c>
      <c r="D47" s="301"/>
      <c r="E47" s="301"/>
      <c r="F47" s="301"/>
      <c r="G47" s="301"/>
      <c r="H47" s="301"/>
      <c r="I47" s="302"/>
      <c r="J47" s="111" t="s">
        <v>97</v>
      </c>
      <c r="K47" s="112"/>
      <c r="L47" s="112"/>
      <c r="M47" s="112"/>
      <c r="N47" s="110"/>
      <c r="O47" s="92">
        <f t="shared" si="2"/>
        <v>76.5</v>
      </c>
      <c r="P47" s="113"/>
      <c r="Q47" s="140">
        <v>25</v>
      </c>
      <c r="R47" s="141"/>
      <c r="S47" s="140">
        <f>Y47+AC47+AF47+AI47+AL47+AO47</f>
        <v>51</v>
      </c>
      <c r="T47" s="141"/>
      <c r="U47" s="92">
        <v>26</v>
      </c>
      <c r="V47" s="93"/>
      <c r="W47" s="93"/>
      <c r="X47" s="94"/>
      <c r="Y47" s="203">
        <v>51</v>
      </c>
      <c r="Z47" s="203"/>
      <c r="AA47" s="203"/>
      <c r="AB47" s="203"/>
      <c r="AC47" s="203">
        <v>0</v>
      </c>
      <c r="AD47" s="203"/>
      <c r="AE47" s="203"/>
      <c r="AF47" s="203">
        <v>0</v>
      </c>
      <c r="AG47" s="203"/>
      <c r="AH47" s="203"/>
      <c r="AI47" s="203">
        <v>0</v>
      </c>
      <c r="AJ47" s="203"/>
      <c r="AK47" s="203">
        <v>0</v>
      </c>
      <c r="AL47" s="203"/>
      <c r="AM47" s="203"/>
      <c r="AN47" s="203"/>
      <c r="AO47" s="203">
        <v>0</v>
      </c>
      <c r="AP47" s="203"/>
      <c r="AQ47" s="203"/>
      <c r="AR47" s="34"/>
      <c r="AS47" s="10"/>
    </row>
    <row r="48" spans="1:45" ht="17.25" customHeight="1">
      <c r="A48" s="299" t="s">
        <v>120</v>
      </c>
      <c r="B48" s="300"/>
      <c r="C48" s="232" t="s">
        <v>96</v>
      </c>
      <c r="D48" s="233"/>
      <c r="E48" s="233"/>
      <c r="F48" s="233"/>
      <c r="G48" s="233"/>
      <c r="H48" s="233"/>
      <c r="I48" s="234"/>
      <c r="J48" s="117" t="s">
        <v>202</v>
      </c>
      <c r="K48" s="185"/>
      <c r="L48" s="185"/>
      <c r="M48" s="185"/>
      <c r="N48" s="186"/>
      <c r="O48" s="92">
        <f t="shared" si="2"/>
        <v>57</v>
      </c>
      <c r="P48" s="94"/>
      <c r="Q48" s="140">
        <v>18</v>
      </c>
      <c r="R48" s="141"/>
      <c r="S48" s="140">
        <f>Y48+AC48+AF48+AI48+AL48+AO48</f>
        <v>38</v>
      </c>
      <c r="T48" s="141"/>
      <c r="U48" s="92">
        <v>16</v>
      </c>
      <c r="V48" s="93"/>
      <c r="W48" s="93"/>
      <c r="X48" s="94"/>
      <c r="Y48" s="140">
        <v>0</v>
      </c>
      <c r="Z48" s="201"/>
      <c r="AA48" s="201"/>
      <c r="AB48" s="141"/>
      <c r="AC48" s="140">
        <v>38</v>
      </c>
      <c r="AD48" s="201"/>
      <c r="AE48" s="141"/>
      <c r="AF48" s="140">
        <v>0</v>
      </c>
      <c r="AG48" s="201"/>
      <c r="AH48" s="141"/>
      <c r="AI48" s="140">
        <v>0</v>
      </c>
      <c r="AJ48" s="141"/>
      <c r="AK48" s="66"/>
      <c r="AL48" s="140">
        <v>0</v>
      </c>
      <c r="AM48" s="201"/>
      <c r="AN48" s="141"/>
      <c r="AO48" s="140">
        <v>0</v>
      </c>
      <c r="AP48" s="201"/>
      <c r="AQ48" s="141"/>
      <c r="AR48" s="34"/>
      <c r="AS48" s="10"/>
    </row>
    <row r="49" spans="1:45" ht="17.25" customHeight="1">
      <c r="A49" s="143" t="s">
        <v>121</v>
      </c>
      <c r="B49" s="110"/>
      <c r="C49" s="158" t="s">
        <v>49</v>
      </c>
      <c r="D49" s="112"/>
      <c r="E49" s="112"/>
      <c r="F49" s="112"/>
      <c r="G49" s="112"/>
      <c r="H49" s="112"/>
      <c r="I49" s="110"/>
      <c r="J49" s="111" t="s">
        <v>182</v>
      </c>
      <c r="K49" s="112"/>
      <c r="L49" s="112"/>
      <c r="M49" s="112"/>
      <c r="N49" s="110"/>
      <c r="O49" s="92">
        <f t="shared" si="2"/>
        <v>54</v>
      </c>
      <c r="P49" s="113"/>
      <c r="Q49" s="140">
        <f t="shared" si="3"/>
        <v>18</v>
      </c>
      <c r="R49" s="141"/>
      <c r="S49" s="140">
        <f>Y49+AC49+AF49+AI49+AK49+AO49</f>
        <v>36</v>
      </c>
      <c r="T49" s="141"/>
      <c r="U49" s="92">
        <v>10</v>
      </c>
      <c r="V49" s="93"/>
      <c r="W49" s="93"/>
      <c r="X49" s="94"/>
      <c r="Y49" s="203">
        <v>0</v>
      </c>
      <c r="Z49" s="203"/>
      <c r="AA49" s="203"/>
      <c r="AB49" s="203"/>
      <c r="AC49" s="203">
        <v>0</v>
      </c>
      <c r="AD49" s="203"/>
      <c r="AE49" s="203"/>
      <c r="AF49" s="203">
        <v>0</v>
      </c>
      <c r="AG49" s="203"/>
      <c r="AH49" s="203"/>
      <c r="AI49" s="203">
        <v>0</v>
      </c>
      <c r="AJ49" s="203"/>
      <c r="AK49" s="203">
        <v>24</v>
      </c>
      <c r="AL49" s="203"/>
      <c r="AM49" s="203"/>
      <c r="AN49" s="203"/>
      <c r="AO49" s="203">
        <v>12</v>
      </c>
      <c r="AP49" s="203"/>
      <c r="AQ49" s="203"/>
      <c r="AR49" s="10"/>
      <c r="AS49" s="31"/>
    </row>
    <row r="50" spans="1:45" ht="27.75" customHeight="1">
      <c r="A50" s="143" t="s">
        <v>122</v>
      </c>
      <c r="B50" s="110"/>
      <c r="C50" s="158" t="s">
        <v>50</v>
      </c>
      <c r="D50" s="112"/>
      <c r="E50" s="112"/>
      <c r="F50" s="112"/>
      <c r="G50" s="112"/>
      <c r="H50" s="112"/>
      <c r="I50" s="110"/>
      <c r="J50" s="111" t="s">
        <v>183</v>
      </c>
      <c r="K50" s="112"/>
      <c r="L50" s="112"/>
      <c r="M50" s="112"/>
      <c r="N50" s="110"/>
      <c r="O50" s="92">
        <f t="shared" si="2"/>
        <v>81</v>
      </c>
      <c r="P50" s="113"/>
      <c r="Q50" s="140">
        <v>24</v>
      </c>
      <c r="R50" s="141"/>
      <c r="S50" s="140">
        <f>Y50+AC50+AF50+AI50+AK50+AO50</f>
        <v>54</v>
      </c>
      <c r="T50" s="141"/>
      <c r="U50" s="140">
        <v>30</v>
      </c>
      <c r="V50" s="201"/>
      <c r="W50" s="201"/>
      <c r="X50" s="141"/>
      <c r="Y50" s="203">
        <v>0</v>
      </c>
      <c r="Z50" s="203"/>
      <c r="AA50" s="203"/>
      <c r="AB50" s="203"/>
      <c r="AC50" s="203">
        <v>36</v>
      </c>
      <c r="AD50" s="203"/>
      <c r="AE50" s="203"/>
      <c r="AF50" s="203">
        <v>18</v>
      </c>
      <c r="AG50" s="203"/>
      <c r="AH50" s="203"/>
      <c r="AI50" s="203">
        <v>0</v>
      </c>
      <c r="AJ50" s="203"/>
      <c r="AK50" s="67"/>
      <c r="AL50" s="203">
        <v>0</v>
      </c>
      <c r="AM50" s="203"/>
      <c r="AN50" s="203"/>
      <c r="AO50" s="203">
        <v>0</v>
      </c>
      <c r="AP50" s="203"/>
      <c r="AQ50" s="203"/>
      <c r="AR50" s="31"/>
      <c r="AS50" s="31"/>
    </row>
    <row r="51" spans="1:45" ht="17.25" customHeight="1">
      <c r="A51" s="143" t="s">
        <v>123</v>
      </c>
      <c r="B51" s="110"/>
      <c r="C51" s="158" t="s">
        <v>51</v>
      </c>
      <c r="D51" s="112"/>
      <c r="E51" s="112"/>
      <c r="F51" s="112"/>
      <c r="G51" s="112"/>
      <c r="H51" s="112"/>
      <c r="I51" s="110"/>
      <c r="J51" s="111" t="s">
        <v>208</v>
      </c>
      <c r="K51" s="112"/>
      <c r="L51" s="112"/>
      <c r="M51" s="112"/>
      <c r="N51" s="110"/>
      <c r="O51" s="92">
        <f t="shared" si="2"/>
        <v>54</v>
      </c>
      <c r="P51" s="113"/>
      <c r="Q51" s="140">
        <f t="shared" si="3"/>
        <v>18</v>
      </c>
      <c r="R51" s="141"/>
      <c r="S51" s="140">
        <f>Y51+AC51+AF51+AI51+AK51+AO51</f>
        <v>36</v>
      </c>
      <c r="T51" s="141"/>
      <c r="U51" s="140">
        <v>8</v>
      </c>
      <c r="V51" s="201"/>
      <c r="W51" s="201"/>
      <c r="X51" s="141"/>
      <c r="Y51" s="203">
        <v>0</v>
      </c>
      <c r="Z51" s="203"/>
      <c r="AA51" s="203"/>
      <c r="AB51" s="203"/>
      <c r="AC51" s="203">
        <v>0</v>
      </c>
      <c r="AD51" s="203"/>
      <c r="AE51" s="203"/>
      <c r="AF51" s="203">
        <v>0</v>
      </c>
      <c r="AG51" s="203"/>
      <c r="AH51" s="203"/>
      <c r="AI51" s="203">
        <v>0</v>
      </c>
      <c r="AJ51" s="203"/>
      <c r="AK51" s="203">
        <v>0</v>
      </c>
      <c r="AL51" s="203"/>
      <c r="AM51" s="203"/>
      <c r="AN51" s="203"/>
      <c r="AO51" s="203">
        <v>36</v>
      </c>
      <c r="AP51" s="203"/>
      <c r="AQ51" s="203"/>
      <c r="AR51" s="35"/>
      <c r="AS51" s="31"/>
    </row>
    <row r="52" spans="1:45" ht="28.5" customHeight="1">
      <c r="A52" s="143" t="s">
        <v>124</v>
      </c>
      <c r="B52" s="110"/>
      <c r="C52" s="158" t="s">
        <v>16</v>
      </c>
      <c r="D52" s="112"/>
      <c r="E52" s="112"/>
      <c r="F52" s="112"/>
      <c r="G52" s="112"/>
      <c r="H52" s="112"/>
      <c r="I52" s="110"/>
      <c r="J52" s="111" t="s">
        <v>185</v>
      </c>
      <c r="K52" s="112"/>
      <c r="L52" s="112"/>
      <c r="M52" s="112"/>
      <c r="N52" s="110"/>
      <c r="O52" s="92">
        <f t="shared" si="2"/>
        <v>100.5</v>
      </c>
      <c r="P52" s="113"/>
      <c r="Q52" s="140">
        <f t="shared" si="3"/>
        <v>33.5</v>
      </c>
      <c r="R52" s="141"/>
      <c r="S52" s="140">
        <f>Y52+AC52+AF52+AI52+AK52+AO52</f>
        <v>67</v>
      </c>
      <c r="T52" s="141"/>
      <c r="U52" s="140">
        <v>35</v>
      </c>
      <c r="V52" s="201"/>
      <c r="W52" s="201"/>
      <c r="X52" s="141"/>
      <c r="Y52" s="203">
        <v>0</v>
      </c>
      <c r="Z52" s="203"/>
      <c r="AA52" s="203"/>
      <c r="AB52" s="203"/>
      <c r="AC52" s="203">
        <v>0</v>
      </c>
      <c r="AD52" s="203"/>
      <c r="AE52" s="203"/>
      <c r="AF52" s="203">
        <v>0</v>
      </c>
      <c r="AG52" s="203"/>
      <c r="AH52" s="203"/>
      <c r="AI52" s="203">
        <v>26</v>
      </c>
      <c r="AJ52" s="203"/>
      <c r="AK52" s="203">
        <v>29</v>
      </c>
      <c r="AL52" s="203"/>
      <c r="AM52" s="203"/>
      <c r="AN52" s="203"/>
      <c r="AO52" s="203">
        <v>12</v>
      </c>
      <c r="AP52" s="203"/>
      <c r="AQ52" s="203"/>
      <c r="AR52" s="35"/>
      <c r="AS52" s="31"/>
    </row>
    <row r="53" spans="1:47" s="19" customFormat="1" ht="25.5" customHeight="1">
      <c r="A53" s="182" t="s">
        <v>45</v>
      </c>
      <c r="B53" s="110"/>
      <c r="C53" s="163" t="s">
        <v>131</v>
      </c>
      <c r="D53" s="112"/>
      <c r="E53" s="112"/>
      <c r="F53" s="112"/>
      <c r="G53" s="112"/>
      <c r="H53" s="112"/>
      <c r="I53" s="110"/>
      <c r="J53" s="167" t="s">
        <v>206</v>
      </c>
      <c r="K53" s="118"/>
      <c r="L53" s="118"/>
      <c r="M53" s="118"/>
      <c r="N53" s="119"/>
      <c r="O53" s="172">
        <f>O54+O63</f>
        <v>1991</v>
      </c>
      <c r="P53" s="173"/>
      <c r="Q53" s="164">
        <f>Q54+Q63</f>
        <v>209</v>
      </c>
      <c r="R53" s="113"/>
      <c r="S53" s="164">
        <f>S54+S63</f>
        <v>1782</v>
      </c>
      <c r="T53" s="113"/>
      <c r="U53" s="164">
        <f>U54+U63</f>
        <v>200</v>
      </c>
      <c r="V53" s="236"/>
      <c r="W53" s="236"/>
      <c r="X53" s="235"/>
      <c r="Y53" s="202">
        <f>Y54+Y63</f>
        <v>36</v>
      </c>
      <c r="Z53" s="202"/>
      <c r="AA53" s="202"/>
      <c r="AB53" s="202"/>
      <c r="AC53" s="202">
        <f>AC54+AC63</f>
        <v>279</v>
      </c>
      <c r="AD53" s="202"/>
      <c r="AE53" s="202"/>
      <c r="AF53" s="202">
        <f>AF54+AF63</f>
        <v>227</v>
      </c>
      <c r="AG53" s="202"/>
      <c r="AH53" s="202"/>
      <c r="AI53" s="202">
        <f>AI54+AI63</f>
        <v>450</v>
      </c>
      <c r="AJ53" s="202"/>
      <c r="AK53" s="65"/>
      <c r="AL53" s="210">
        <f>AL54+AK63</f>
        <v>328</v>
      </c>
      <c r="AM53" s="378"/>
      <c r="AN53" s="211"/>
      <c r="AO53" s="210">
        <f>AO54+AO63</f>
        <v>462</v>
      </c>
      <c r="AP53" s="378"/>
      <c r="AQ53" s="211"/>
      <c r="AR53" s="35"/>
      <c r="AS53" s="34"/>
      <c r="AU53" s="82"/>
    </row>
    <row r="54" spans="1:45" s="19" customFormat="1" ht="25.5" customHeight="1">
      <c r="A54" s="182" t="s">
        <v>52</v>
      </c>
      <c r="B54" s="183"/>
      <c r="C54" s="146" t="s">
        <v>53</v>
      </c>
      <c r="D54" s="170"/>
      <c r="E54" s="170"/>
      <c r="F54" s="170"/>
      <c r="G54" s="170"/>
      <c r="H54" s="170"/>
      <c r="I54" s="171"/>
      <c r="J54" s="167" t="s">
        <v>205</v>
      </c>
      <c r="K54" s="168"/>
      <c r="L54" s="168"/>
      <c r="M54" s="168"/>
      <c r="N54" s="169"/>
      <c r="O54" s="172">
        <f>O55+O59</f>
        <v>1911</v>
      </c>
      <c r="P54" s="173"/>
      <c r="Q54" s="164">
        <f>Q55+Q59</f>
        <v>169</v>
      </c>
      <c r="R54" s="113"/>
      <c r="S54" s="164">
        <f>S55+S59</f>
        <v>1742</v>
      </c>
      <c r="T54" s="235"/>
      <c r="U54" s="172">
        <f>U55+U59</f>
        <v>160</v>
      </c>
      <c r="V54" s="184"/>
      <c r="W54" s="184"/>
      <c r="X54" s="173"/>
      <c r="Y54" s="202">
        <f>Y55+Y59</f>
        <v>36</v>
      </c>
      <c r="Z54" s="202"/>
      <c r="AA54" s="202"/>
      <c r="AB54" s="202"/>
      <c r="AC54" s="202">
        <f>AC55+AC59</f>
        <v>279</v>
      </c>
      <c r="AD54" s="202"/>
      <c r="AE54" s="202"/>
      <c r="AF54" s="202">
        <f>AF55+AF59</f>
        <v>227</v>
      </c>
      <c r="AG54" s="202"/>
      <c r="AH54" s="202"/>
      <c r="AI54" s="202">
        <f>AI55+AI59</f>
        <v>442</v>
      </c>
      <c r="AJ54" s="202"/>
      <c r="AK54" s="65"/>
      <c r="AL54" s="210">
        <f>AL55+AL59</f>
        <v>312</v>
      </c>
      <c r="AM54" s="378"/>
      <c r="AN54" s="211"/>
      <c r="AO54" s="202">
        <f>AO55+AO59</f>
        <v>446</v>
      </c>
      <c r="AP54" s="202"/>
      <c r="AQ54" s="202"/>
      <c r="AR54" s="34"/>
      <c r="AS54" s="34"/>
    </row>
    <row r="55" spans="1:45" ht="30.75" customHeight="1">
      <c r="A55" s="161" t="s">
        <v>30</v>
      </c>
      <c r="B55" s="110"/>
      <c r="C55" s="152" t="s">
        <v>54</v>
      </c>
      <c r="D55" s="112"/>
      <c r="E55" s="112"/>
      <c r="F55" s="112"/>
      <c r="G55" s="112"/>
      <c r="H55" s="112"/>
      <c r="I55" s="110"/>
      <c r="J55" s="111" t="s">
        <v>186</v>
      </c>
      <c r="K55" s="112"/>
      <c r="L55" s="112"/>
      <c r="M55" s="112"/>
      <c r="N55" s="110"/>
      <c r="O55" s="172">
        <f>O56+O57+O58</f>
        <v>459</v>
      </c>
      <c r="P55" s="206"/>
      <c r="Q55" s="172">
        <f>Q56</f>
        <v>57</v>
      </c>
      <c r="R55" s="113"/>
      <c r="S55" s="172">
        <f>S56+S57+S58</f>
        <v>402</v>
      </c>
      <c r="T55" s="206"/>
      <c r="U55" s="172">
        <f>U56</f>
        <v>60</v>
      </c>
      <c r="V55" s="184"/>
      <c r="W55" s="184"/>
      <c r="X55" s="173"/>
      <c r="Y55" s="202">
        <f>Y56</f>
        <v>0</v>
      </c>
      <c r="Z55" s="202"/>
      <c r="AA55" s="202"/>
      <c r="AB55" s="202"/>
      <c r="AC55" s="202">
        <f>AC56</f>
        <v>30</v>
      </c>
      <c r="AD55" s="202"/>
      <c r="AE55" s="202"/>
      <c r="AF55" s="202">
        <f>AF56+AF57+AF58</f>
        <v>118</v>
      </c>
      <c r="AG55" s="202"/>
      <c r="AH55" s="202"/>
      <c r="AI55" s="202">
        <f>AI56+AI57+AI58</f>
        <v>254</v>
      </c>
      <c r="AJ55" s="202"/>
      <c r="AK55" s="68"/>
      <c r="AL55" s="202">
        <f>AK56+AK57+AL58</f>
        <v>0</v>
      </c>
      <c r="AM55" s="202"/>
      <c r="AN55" s="202"/>
      <c r="AO55" s="202">
        <f>SUM(AO56:AQ58)</f>
        <v>0</v>
      </c>
      <c r="AP55" s="202"/>
      <c r="AQ55" s="202"/>
      <c r="AR55" s="31"/>
      <c r="AS55" s="31"/>
    </row>
    <row r="56" spans="1:45" ht="27.75" customHeight="1">
      <c r="A56" s="156" t="s">
        <v>90</v>
      </c>
      <c r="B56" s="110"/>
      <c r="C56" s="158" t="s">
        <v>55</v>
      </c>
      <c r="D56" s="112"/>
      <c r="E56" s="112"/>
      <c r="F56" s="112"/>
      <c r="G56" s="112"/>
      <c r="H56" s="112"/>
      <c r="I56" s="110"/>
      <c r="J56" s="126"/>
      <c r="K56" s="127"/>
      <c r="L56" s="127"/>
      <c r="M56" s="127"/>
      <c r="N56" s="128"/>
      <c r="O56" s="140">
        <f>S56+Q56</f>
        <v>171</v>
      </c>
      <c r="P56" s="231"/>
      <c r="Q56" s="140">
        <v>57</v>
      </c>
      <c r="R56" s="113"/>
      <c r="S56" s="140">
        <f>SUM(Y56:AQ56)</f>
        <v>114</v>
      </c>
      <c r="T56" s="113"/>
      <c r="U56" s="140">
        <v>60</v>
      </c>
      <c r="V56" s="201"/>
      <c r="W56" s="201"/>
      <c r="X56" s="141"/>
      <c r="Y56" s="203">
        <v>0</v>
      </c>
      <c r="Z56" s="203"/>
      <c r="AA56" s="203"/>
      <c r="AB56" s="203"/>
      <c r="AC56" s="188">
        <v>30</v>
      </c>
      <c r="AD56" s="189"/>
      <c r="AE56" s="190"/>
      <c r="AF56" s="203">
        <v>46</v>
      </c>
      <c r="AG56" s="203"/>
      <c r="AH56" s="203"/>
      <c r="AI56" s="200">
        <v>38</v>
      </c>
      <c r="AJ56" s="200"/>
      <c r="AK56" s="203">
        <v>0</v>
      </c>
      <c r="AL56" s="203"/>
      <c r="AM56" s="203"/>
      <c r="AN56" s="203"/>
      <c r="AO56" s="203">
        <v>0</v>
      </c>
      <c r="AP56" s="203"/>
      <c r="AQ56" s="203"/>
      <c r="AR56" s="31"/>
      <c r="AS56" s="31"/>
    </row>
    <row r="57" spans="1:45" ht="27.75" customHeight="1">
      <c r="A57" s="156" t="s">
        <v>88</v>
      </c>
      <c r="B57" s="311"/>
      <c r="C57" s="158" t="s">
        <v>35</v>
      </c>
      <c r="D57" s="159"/>
      <c r="E57" s="159"/>
      <c r="F57" s="159"/>
      <c r="G57" s="159"/>
      <c r="H57" s="159"/>
      <c r="I57" s="160"/>
      <c r="J57" s="126" t="s">
        <v>145</v>
      </c>
      <c r="K57" s="127"/>
      <c r="L57" s="127"/>
      <c r="M57" s="127"/>
      <c r="N57" s="128"/>
      <c r="O57" s="140">
        <f>S57</f>
        <v>180</v>
      </c>
      <c r="P57" s="141"/>
      <c r="Q57" s="140">
        <v>0</v>
      </c>
      <c r="R57" s="141"/>
      <c r="S57" s="140">
        <f>SUM(Y57:AQ57)</f>
        <v>180</v>
      </c>
      <c r="T57" s="113"/>
      <c r="U57" s="140">
        <v>0</v>
      </c>
      <c r="V57" s="201"/>
      <c r="W57" s="201"/>
      <c r="X57" s="141"/>
      <c r="Y57" s="203">
        <v>0</v>
      </c>
      <c r="Z57" s="203"/>
      <c r="AA57" s="203"/>
      <c r="AB57" s="203"/>
      <c r="AC57" s="203">
        <v>0</v>
      </c>
      <c r="AD57" s="203"/>
      <c r="AE57" s="203"/>
      <c r="AF57" s="203">
        <v>72</v>
      </c>
      <c r="AG57" s="203"/>
      <c r="AH57" s="203"/>
      <c r="AI57" s="203">
        <v>108</v>
      </c>
      <c r="AJ57" s="203"/>
      <c r="AK57" s="203">
        <v>0</v>
      </c>
      <c r="AL57" s="203"/>
      <c r="AM57" s="203"/>
      <c r="AN57" s="203"/>
      <c r="AO57" s="203">
        <v>0</v>
      </c>
      <c r="AP57" s="203"/>
      <c r="AQ57" s="203"/>
      <c r="AR57" s="31"/>
      <c r="AS57" s="31"/>
    </row>
    <row r="58" spans="1:45" ht="27.75" customHeight="1">
      <c r="A58" s="156" t="s">
        <v>89</v>
      </c>
      <c r="B58" s="311"/>
      <c r="C58" s="158" t="s">
        <v>47</v>
      </c>
      <c r="D58" s="159"/>
      <c r="E58" s="159"/>
      <c r="F58" s="159"/>
      <c r="G58" s="159"/>
      <c r="H58" s="159"/>
      <c r="I58" s="160"/>
      <c r="J58" s="126" t="s">
        <v>145</v>
      </c>
      <c r="K58" s="127"/>
      <c r="L58" s="127"/>
      <c r="M58" s="127"/>
      <c r="N58" s="128"/>
      <c r="O58" s="140">
        <f>S58</f>
        <v>108</v>
      </c>
      <c r="P58" s="141"/>
      <c r="Q58" s="140">
        <v>0</v>
      </c>
      <c r="R58" s="141"/>
      <c r="S58" s="140">
        <f>SUM(Y58:AQ58)</f>
        <v>108</v>
      </c>
      <c r="T58" s="113"/>
      <c r="U58" s="140">
        <v>0</v>
      </c>
      <c r="V58" s="201"/>
      <c r="W58" s="201"/>
      <c r="X58" s="141"/>
      <c r="Y58" s="203">
        <v>0</v>
      </c>
      <c r="Z58" s="203"/>
      <c r="AA58" s="203"/>
      <c r="AB58" s="203"/>
      <c r="AC58" s="203">
        <v>0</v>
      </c>
      <c r="AD58" s="203"/>
      <c r="AE58" s="203"/>
      <c r="AF58" s="203">
        <v>0</v>
      </c>
      <c r="AG58" s="203"/>
      <c r="AH58" s="203"/>
      <c r="AI58" s="203">
        <v>108</v>
      </c>
      <c r="AJ58" s="203"/>
      <c r="AK58" s="67">
        <v>0</v>
      </c>
      <c r="AL58" s="203">
        <v>0</v>
      </c>
      <c r="AM58" s="203"/>
      <c r="AN58" s="203"/>
      <c r="AO58" s="203">
        <v>0</v>
      </c>
      <c r="AP58" s="203"/>
      <c r="AQ58" s="203"/>
      <c r="AR58" s="31"/>
      <c r="AS58" s="31"/>
    </row>
    <row r="59" spans="1:47" ht="42.75" customHeight="1">
      <c r="A59" s="161" t="s">
        <v>91</v>
      </c>
      <c r="B59" s="162"/>
      <c r="C59" s="303" t="s">
        <v>136</v>
      </c>
      <c r="D59" s="304"/>
      <c r="E59" s="304"/>
      <c r="F59" s="304"/>
      <c r="G59" s="304"/>
      <c r="H59" s="304"/>
      <c r="I59" s="305"/>
      <c r="J59" s="111" t="s">
        <v>187</v>
      </c>
      <c r="K59" s="112"/>
      <c r="L59" s="112"/>
      <c r="M59" s="112"/>
      <c r="N59" s="110"/>
      <c r="O59" s="172">
        <f>O60++O61+O62</f>
        <v>1452</v>
      </c>
      <c r="P59" s="173"/>
      <c r="Q59" s="172">
        <f>Q60</f>
        <v>112</v>
      </c>
      <c r="R59" s="173"/>
      <c r="S59" s="172">
        <f>Y59+AC59+AF59+AI59+AL59+AO59</f>
        <v>1340</v>
      </c>
      <c r="T59" s="173"/>
      <c r="U59" s="172">
        <f>U60+U61+U62</f>
        <v>100</v>
      </c>
      <c r="V59" s="184"/>
      <c r="W59" s="184"/>
      <c r="X59" s="173"/>
      <c r="Y59" s="202">
        <f>Y60</f>
        <v>36</v>
      </c>
      <c r="Z59" s="202"/>
      <c r="AA59" s="202"/>
      <c r="AB59" s="202"/>
      <c r="AC59" s="204">
        <f>AC60+AC61+AC62</f>
        <v>249</v>
      </c>
      <c r="AD59" s="204"/>
      <c r="AE59" s="204"/>
      <c r="AF59" s="205">
        <f>AF60+AF61+AF62</f>
        <v>109</v>
      </c>
      <c r="AG59" s="205"/>
      <c r="AH59" s="205"/>
      <c r="AI59" s="210">
        <f>AI60+AI61+AI62</f>
        <v>188</v>
      </c>
      <c r="AJ59" s="211"/>
      <c r="AK59" s="69"/>
      <c r="AL59" s="205">
        <f>AK60+AL61+AL62</f>
        <v>312</v>
      </c>
      <c r="AM59" s="205"/>
      <c r="AN59" s="205"/>
      <c r="AO59" s="202">
        <f>AO60+AO61+AO62</f>
        <v>446</v>
      </c>
      <c r="AP59" s="202"/>
      <c r="AQ59" s="202"/>
      <c r="AR59" s="40"/>
      <c r="AS59" s="31"/>
      <c r="AU59" s="79"/>
    </row>
    <row r="60" spans="1:47" ht="25.5" customHeight="1">
      <c r="A60" s="298" t="s">
        <v>92</v>
      </c>
      <c r="B60" s="157"/>
      <c r="C60" s="149" t="s">
        <v>135</v>
      </c>
      <c r="D60" s="150"/>
      <c r="E60" s="150"/>
      <c r="F60" s="150"/>
      <c r="G60" s="150"/>
      <c r="H60" s="150"/>
      <c r="I60" s="151"/>
      <c r="J60" s="111"/>
      <c r="K60" s="112"/>
      <c r="L60" s="112"/>
      <c r="M60" s="112"/>
      <c r="N60" s="110"/>
      <c r="O60" s="140">
        <f>S60+Q60</f>
        <v>336</v>
      </c>
      <c r="P60" s="141"/>
      <c r="Q60" s="140">
        <v>112</v>
      </c>
      <c r="R60" s="141"/>
      <c r="S60" s="140">
        <f>SUM(Y60:AQ60)</f>
        <v>224</v>
      </c>
      <c r="T60" s="141"/>
      <c r="U60" s="140">
        <v>100</v>
      </c>
      <c r="V60" s="201"/>
      <c r="W60" s="201"/>
      <c r="X60" s="141"/>
      <c r="Y60" s="203">
        <v>36</v>
      </c>
      <c r="Z60" s="203"/>
      <c r="AA60" s="203"/>
      <c r="AB60" s="203"/>
      <c r="AC60" s="203">
        <v>69</v>
      </c>
      <c r="AD60" s="203"/>
      <c r="AE60" s="203"/>
      <c r="AF60" s="203">
        <v>37</v>
      </c>
      <c r="AG60" s="203"/>
      <c r="AH60" s="203"/>
      <c r="AI60" s="203">
        <v>44</v>
      </c>
      <c r="AJ60" s="203"/>
      <c r="AK60" s="203">
        <v>24</v>
      </c>
      <c r="AL60" s="203"/>
      <c r="AM60" s="203"/>
      <c r="AN60" s="203"/>
      <c r="AO60" s="203">
        <v>14</v>
      </c>
      <c r="AP60" s="203"/>
      <c r="AQ60" s="203"/>
      <c r="AR60" s="41"/>
      <c r="AS60" s="31"/>
      <c r="AU60" s="79"/>
    </row>
    <row r="61" spans="1:47" ht="25.5" customHeight="1">
      <c r="A61" s="156" t="s">
        <v>93</v>
      </c>
      <c r="B61" s="157"/>
      <c r="C61" s="158" t="s">
        <v>35</v>
      </c>
      <c r="D61" s="159"/>
      <c r="E61" s="159"/>
      <c r="F61" s="159"/>
      <c r="G61" s="159"/>
      <c r="H61" s="159"/>
      <c r="I61" s="160"/>
      <c r="J61" s="111" t="s">
        <v>184</v>
      </c>
      <c r="K61" s="112"/>
      <c r="L61" s="112"/>
      <c r="M61" s="112"/>
      <c r="N61" s="110"/>
      <c r="O61" s="140">
        <f>S61</f>
        <v>540</v>
      </c>
      <c r="P61" s="141"/>
      <c r="Q61" s="140">
        <v>0</v>
      </c>
      <c r="R61" s="141"/>
      <c r="S61" s="140">
        <f>SUM(Y61:AQ61)</f>
        <v>540</v>
      </c>
      <c r="T61" s="141"/>
      <c r="U61" s="140">
        <v>0</v>
      </c>
      <c r="V61" s="201"/>
      <c r="W61" s="201"/>
      <c r="X61" s="141"/>
      <c r="Y61" s="140">
        <v>0</v>
      </c>
      <c r="Z61" s="201"/>
      <c r="AA61" s="201"/>
      <c r="AB61" s="141"/>
      <c r="AC61" s="140">
        <v>180</v>
      </c>
      <c r="AD61" s="201"/>
      <c r="AE61" s="141"/>
      <c r="AF61" s="140">
        <v>72</v>
      </c>
      <c r="AG61" s="201"/>
      <c r="AH61" s="141"/>
      <c r="AI61" s="140">
        <v>144</v>
      </c>
      <c r="AJ61" s="141"/>
      <c r="AK61" s="66"/>
      <c r="AL61" s="140">
        <v>72</v>
      </c>
      <c r="AM61" s="201"/>
      <c r="AN61" s="141"/>
      <c r="AO61" s="140">
        <v>72</v>
      </c>
      <c r="AP61" s="201"/>
      <c r="AQ61" s="141"/>
      <c r="AR61" s="41"/>
      <c r="AS61" s="31"/>
      <c r="AU61" s="79"/>
    </row>
    <row r="62" spans="1:47" ht="25.5" customHeight="1">
      <c r="A62" s="156" t="s">
        <v>94</v>
      </c>
      <c r="B62" s="157"/>
      <c r="C62" s="158" t="s">
        <v>47</v>
      </c>
      <c r="D62" s="159"/>
      <c r="E62" s="159"/>
      <c r="F62" s="159"/>
      <c r="G62" s="159"/>
      <c r="H62" s="159"/>
      <c r="I62" s="160"/>
      <c r="J62" s="111" t="s">
        <v>184</v>
      </c>
      <c r="K62" s="112"/>
      <c r="L62" s="112"/>
      <c r="M62" s="112"/>
      <c r="N62" s="110"/>
      <c r="O62" s="140">
        <f>S62</f>
        <v>576</v>
      </c>
      <c r="P62" s="141"/>
      <c r="Q62" s="140">
        <v>0</v>
      </c>
      <c r="R62" s="141"/>
      <c r="S62" s="140">
        <f>SUM(Y62:AQ62)</f>
        <v>576</v>
      </c>
      <c r="T62" s="141"/>
      <c r="U62" s="140">
        <v>0</v>
      </c>
      <c r="V62" s="201"/>
      <c r="W62" s="201"/>
      <c r="X62" s="141"/>
      <c r="Y62" s="140">
        <v>0</v>
      </c>
      <c r="Z62" s="201"/>
      <c r="AA62" s="201"/>
      <c r="AB62" s="141"/>
      <c r="AC62" s="140">
        <v>0</v>
      </c>
      <c r="AD62" s="201"/>
      <c r="AE62" s="141"/>
      <c r="AF62" s="140">
        <v>0</v>
      </c>
      <c r="AG62" s="201"/>
      <c r="AH62" s="141"/>
      <c r="AI62" s="140">
        <v>0</v>
      </c>
      <c r="AJ62" s="141"/>
      <c r="AK62" s="66"/>
      <c r="AL62" s="140">
        <v>216</v>
      </c>
      <c r="AM62" s="201"/>
      <c r="AN62" s="141"/>
      <c r="AO62" s="140">
        <v>360</v>
      </c>
      <c r="AP62" s="201"/>
      <c r="AQ62" s="141"/>
      <c r="AR62" s="41"/>
      <c r="AS62" s="31"/>
      <c r="AU62" s="79"/>
    </row>
    <row r="63" spans="1:45" ht="14.25" customHeight="1">
      <c r="A63" s="161" t="s">
        <v>46</v>
      </c>
      <c r="B63" s="110"/>
      <c r="C63" s="152" t="s">
        <v>10</v>
      </c>
      <c r="D63" s="153"/>
      <c r="E63" s="153"/>
      <c r="F63" s="153"/>
      <c r="G63" s="153"/>
      <c r="H63" s="153"/>
      <c r="I63" s="154"/>
      <c r="J63" s="155" t="s">
        <v>188</v>
      </c>
      <c r="K63" s="153"/>
      <c r="L63" s="153"/>
      <c r="M63" s="153"/>
      <c r="N63" s="154"/>
      <c r="O63" s="172">
        <f>Q63+S63</f>
        <v>80</v>
      </c>
      <c r="P63" s="113"/>
      <c r="Q63" s="172">
        <v>40</v>
      </c>
      <c r="R63" s="206"/>
      <c r="S63" s="172">
        <f>Y63+AC63+AF63+AI63+AK63+AO63</f>
        <v>40</v>
      </c>
      <c r="T63" s="113"/>
      <c r="U63" s="172">
        <v>40</v>
      </c>
      <c r="V63" s="184"/>
      <c r="W63" s="184"/>
      <c r="X63" s="173"/>
      <c r="Y63" s="202">
        <v>0</v>
      </c>
      <c r="Z63" s="202"/>
      <c r="AA63" s="202"/>
      <c r="AB63" s="202"/>
      <c r="AC63" s="193">
        <v>0</v>
      </c>
      <c r="AD63" s="193"/>
      <c r="AE63" s="193"/>
      <c r="AF63" s="193">
        <v>0</v>
      </c>
      <c r="AG63" s="193"/>
      <c r="AH63" s="193"/>
      <c r="AI63" s="202">
        <v>8</v>
      </c>
      <c r="AJ63" s="202"/>
      <c r="AK63" s="202">
        <v>16</v>
      </c>
      <c r="AL63" s="202"/>
      <c r="AM63" s="202"/>
      <c r="AN63" s="202"/>
      <c r="AO63" s="202">
        <v>16</v>
      </c>
      <c r="AP63" s="202"/>
      <c r="AQ63" s="202"/>
      <c r="AR63" s="41"/>
      <c r="AS63" s="31"/>
    </row>
    <row r="64" spans="1:47" ht="21" customHeight="1">
      <c r="A64" s="161"/>
      <c r="B64" s="162"/>
      <c r="C64" s="132" t="s">
        <v>56</v>
      </c>
      <c r="D64" s="133"/>
      <c r="E64" s="133"/>
      <c r="F64" s="133"/>
      <c r="G64" s="133"/>
      <c r="H64" s="133"/>
      <c r="I64" s="134"/>
      <c r="J64" s="135" t="s">
        <v>209</v>
      </c>
      <c r="K64" s="136"/>
      <c r="L64" s="136"/>
      <c r="M64" s="136"/>
      <c r="N64" s="137"/>
      <c r="O64" s="172">
        <f>O24+O45+O53</f>
        <v>5577.5</v>
      </c>
      <c r="P64" s="173"/>
      <c r="Q64" s="172">
        <f>Q24+Q45+Q53</f>
        <v>1458.5</v>
      </c>
      <c r="R64" s="173"/>
      <c r="S64" s="172">
        <f>S24+S45+S53</f>
        <v>4176</v>
      </c>
      <c r="T64" s="173"/>
      <c r="U64" s="172">
        <f>U24+U45+U53</f>
        <v>782</v>
      </c>
      <c r="V64" s="184"/>
      <c r="W64" s="184"/>
      <c r="X64" s="173"/>
      <c r="Y64" s="172">
        <f>Y24+Y45+Y53</f>
        <v>612</v>
      </c>
      <c r="Z64" s="184"/>
      <c r="AA64" s="184"/>
      <c r="AB64" s="173"/>
      <c r="AC64" s="172">
        <f>AC24+AC45+AC53</f>
        <v>828</v>
      </c>
      <c r="AD64" s="184"/>
      <c r="AE64" s="173"/>
      <c r="AF64" s="172">
        <f>AF24+AF45+AF53</f>
        <v>576</v>
      </c>
      <c r="AG64" s="184"/>
      <c r="AH64" s="173"/>
      <c r="AI64" s="172">
        <f>AI24+AI45+AI53</f>
        <v>828</v>
      </c>
      <c r="AJ64" s="173"/>
      <c r="AK64" s="172">
        <f>AK24+AL45+AL53</f>
        <v>576</v>
      </c>
      <c r="AL64" s="184"/>
      <c r="AM64" s="184"/>
      <c r="AN64" s="173"/>
      <c r="AO64" s="172">
        <f>AO24+AO45+AO53</f>
        <v>756</v>
      </c>
      <c r="AP64" s="184"/>
      <c r="AQ64" s="173"/>
      <c r="AR64" s="41"/>
      <c r="AS64" s="31"/>
      <c r="AU64" s="79"/>
    </row>
    <row r="65" spans="1:45" s="19" customFormat="1" ht="30" customHeight="1" thickBot="1">
      <c r="A65" s="142" t="s">
        <v>68</v>
      </c>
      <c r="B65" s="110"/>
      <c r="C65" s="146" t="s">
        <v>39</v>
      </c>
      <c r="D65" s="112"/>
      <c r="E65" s="112"/>
      <c r="F65" s="112"/>
      <c r="G65" s="112"/>
      <c r="H65" s="112"/>
      <c r="I65" s="110"/>
      <c r="J65" s="124" t="s">
        <v>174</v>
      </c>
      <c r="K65" s="125"/>
      <c r="L65" s="125"/>
      <c r="M65" s="112"/>
      <c r="N65" s="110"/>
      <c r="O65" s="144"/>
      <c r="P65" s="145"/>
      <c r="Q65" s="167"/>
      <c r="R65" s="169"/>
      <c r="S65" s="167"/>
      <c r="T65" s="169"/>
      <c r="U65" s="167"/>
      <c r="V65" s="168"/>
      <c r="W65" s="168"/>
      <c r="X65" s="169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207"/>
      <c r="AL65" s="208"/>
      <c r="AM65" s="208"/>
      <c r="AN65" s="209"/>
      <c r="AO65" s="207">
        <v>72</v>
      </c>
      <c r="AP65" s="208"/>
      <c r="AQ65" s="209"/>
      <c r="AR65" s="10"/>
      <c r="AS65" s="41"/>
    </row>
    <row r="66" spans="1:48" ht="15" customHeight="1">
      <c r="A66" s="388" t="s">
        <v>132</v>
      </c>
      <c r="B66" s="388"/>
      <c r="C66" s="388"/>
      <c r="D66" s="388"/>
      <c r="E66" s="388"/>
      <c r="F66" s="388"/>
      <c r="G66" s="388"/>
      <c r="H66" s="388"/>
      <c r="I66" s="389"/>
      <c r="J66" s="395" t="s">
        <v>14</v>
      </c>
      <c r="K66" s="396"/>
      <c r="L66" s="397"/>
      <c r="M66" s="138" t="s">
        <v>25</v>
      </c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200">
        <f>Y64-Y67-Y68</f>
        <v>612</v>
      </c>
      <c r="Z66" s="191"/>
      <c r="AA66" s="191"/>
      <c r="AB66" s="191"/>
      <c r="AC66" s="200">
        <f>AC64-AC67-AC68</f>
        <v>648</v>
      </c>
      <c r="AD66" s="191"/>
      <c r="AE66" s="191"/>
      <c r="AF66" s="200">
        <f>AF64-AF67-AF68</f>
        <v>432</v>
      </c>
      <c r="AG66" s="191"/>
      <c r="AH66" s="191"/>
      <c r="AI66" s="200">
        <f>AI64-AI67-AI68</f>
        <v>468</v>
      </c>
      <c r="AJ66" s="191"/>
      <c r="AK66" s="46"/>
      <c r="AL66" s="200">
        <f>AK64-AL67-AL68</f>
        <v>288</v>
      </c>
      <c r="AM66" s="191"/>
      <c r="AN66" s="191"/>
      <c r="AO66" s="200">
        <f>AO64-AO67-AO68</f>
        <v>324</v>
      </c>
      <c r="AP66" s="191"/>
      <c r="AQ66" s="191"/>
      <c r="AV66" s="31"/>
    </row>
    <row r="67" spans="1:48" ht="13.5" customHeight="1">
      <c r="A67" s="390"/>
      <c r="B67" s="390"/>
      <c r="C67" s="390"/>
      <c r="D67" s="390"/>
      <c r="E67" s="390"/>
      <c r="F67" s="390"/>
      <c r="G67" s="390"/>
      <c r="H67" s="390"/>
      <c r="I67" s="391"/>
      <c r="J67" s="398"/>
      <c r="K67" s="399"/>
      <c r="L67" s="400"/>
      <c r="M67" s="138" t="s">
        <v>26</v>
      </c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91">
        <v>0</v>
      </c>
      <c r="Z67" s="191"/>
      <c r="AA67" s="191"/>
      <c r="AB67" s="191"/>
      <c r="AC67" s="191">
        <v>180</v>
      </c>
      <c r="AD67" s="191"/>
      <c r="AE67" s="191"/>
      <c r="AF67" s="191">
        <v>144</v>
      </c>
      <c r="AG67" s="191"/>
      <c r="AH67" s="191"/>
      <c r="AI67" s="191">
        <v>252</v>
      </c>
      <c r="AJ67" s="191"/>
      <c r="AK67" s="46"/>
      <c r="AL67" s="191">
        <v>144</v>
      </c>
      <c r="AM67" s="191"/>
      <c r="AN67" s="191"/>
      <c r="AO67" s="191">
        <v>252</v>
      </c>
      <c r="AP67" s="191"/>
      <c r="AQ67" s="191"/>
      <c r="AV67" s="31"/>
    </row>
    <row r="68" spans="1:48" ht="13.5" customHeight="1">
      <c r="A68" s="390"/>
      <c r="B68" s="390"/>
      <c r="C68" s="390"/>
      <c r="D68" s="390"/>
      <c r="E68" s="390"/>
      <c r="F68" s="390"/>
      <c r="G68" s="390"/>
      <c r="H68" s="390"/>
      <c r="I68" s="391"/>
      <c r="J68" s="398"/>
      <c r="K68" s="399"/>
      <c r="L68" s="400"/>
      <c r="M68" s="174" t="s">
        <v>95</v>
      </c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5"/>
      <c r="Y68" s="197">
        <v>0</v>
      </c>
      <c r="Z68" s="199"/>
      <c r="AA68" s="199"/>
      <c r="AB68" s="198"/>
      <c r="AC68" s="197">
        <v>0</v>
      </c>
      <c r="AD68" s="199"/>
      <c r="AE68" s="198"/>
      <c r="AF68" s="197">
        <v>0</v>
      </c>
      <c r="AG68" s="199"/>
      <c r="AH68" s="198"/>
      <c r="AI68" s="197">
        <v>108</v>
      </c>
      <c r="AJ68" s="198"/>
      <c r="AK68" s="50"/>
      <c r="AL68" s="197">
        <v>144</v>
      </c>
      <c r="AM68" s="199"/>
      <c r="AN68" s="198"/>
      <c r="AO68" s="197">
        <v>180</v>
      </c>
      <c r="AP68" s="199"/>
      <c r="AQ68" s="198"/>
      <c r="AV68" s="10"/>
    </row>
    <row r="69" spans="1:48" ht="13.5" customHeight="1">
      <c r="A69" s="8" t="s">
        <v>69</v>
      </c>
      <c r="B69" s="1"/>
      <c r="C69" s="1"/>
      <c r="D69" s="1"/>
      <c r="E69" s="1"/>
      <c r="F69" s="1"/>
      <c r="G69" s="1"/>
      <c r="H69" s="1"/>
      <c r="I69" s="1"/>
      <c r="J69" s="398"/>
      <c r="K69" s="399"/>
      <c r="L69" s="400"/>
      <c r="M69" s="138" t="s">
        <v>27</v>
      </c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91">
        <v>0</v>
      </c>
      <c r="Z69" s="191"/>
      <c r="AA69" s="191"/>
      <c r="AB69" s="191"/>
      <c r="AC69" s="191">
        <v>1</v>
      </c>
      <c r="AD69" s="191"/>
      <c r="AE69" s="191"/>
      <c r="AF69" s="191">
        <v>2</v>
      </c>
      <c r="AG69" s="191"/>
      <c r="AH69" s="191"/>
      <c r="AI69" s="191">
        <v>2</v>
      </c>
      <c r="AJ69" s="191"/>
      <c r="AK69" s="46"/>
      <c r="AL69" s="191">
        <v>1</v>
      </c>
      <c r="AM69" s="191"/>
      <c r="AN69" s="191"/>
      <c r="AO69" s="191">
        <v>2</v>
      </c>
      <c r="AP69" s="191"/>
      <c r="AQ69" s="191"/>
      <c r="AV69" s="10"/>
    </row>
    <row r="70" spans="1:48" ht="13.5" customHeight="1">
      <c r="A70" s="1" t="s">
        <v>70</v>
      </c>
      <c r="B70" s="1"/>
      <c r="C70" s="1"/>
      <c r="D70" s="1"/>
      <c r="E70" s="1"/>
      <c r="F70" s="1"/>
      <c r="G70" s="1"/>
      <c r="H70" s="1"/>
      <c r="I70" s="1"/>
      <c r="J70" s="398"/>
      <c r="K70" s="399"/>
      <c r="L70" s="400"/>
      <c r="M70" s="138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46"/>
      <c r="AL70" s="191"/>
      <c r="AM70" s="191"/>
      <c r="AN70" s="191"/>
      <c r="AO70" s="191"/>
      <c r="AP70" s="191"/>
      <c r="AQ70" s="191"/>
      <c r="AV70" s="10"/>
    </row>
    <row r="71" spans="1:48" ht="13.5" customHeight="1">
      <c r="A71" s="147" t="s">
        <v>190</v>
      </c>
      <c r="B71" s="147"/>
      <c r="C71" s="147"/>
      <c r="D71" s="147"/>
      <c r="E71" s="147"/>
      <c r="F71" s="147"/>
      <c r="G71" s="147"/>
      <c r="H71" s="147"/>
      <c r="I71" s="148"/>
      <c r="J71" s="398"/>
      <c r="K71" s="399"/>
      <c r="L71" s="400"/>
      <c r="M71" s="138" t="s">
        <v>71</v>
      </c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91">
        <v>3</v>
      </c>
      <c r="Z71" s="191"/>
      <c r="AA71" s="191"/>
      <c r="AB71" s="191"/>
      <c r="AC71" s="191">
        <v>2</v>
      </c>
      <c r="AD71" s="191"/>
      <c r="AE71" s="191"/>
      <c r="AF71" s="191">
        <v>1</v>
      </c>
      <c r="AG71" s="191"/>
      <c r="AH71" s="191"/>
      <c r="AI71" s="191">
        <v>4</v>
      </c>
      <c r="AJ71" s="191"/>
      <c r="AK71" s="46"/>
      <c r="AL71" s="191">
        <v>3</v>
      </c>
      <c r="AM71" s="191"/>
      <c r="AN71" s="191"/>
      <c r="AO71" s="191">
        <v>7</v>
      </c>
      <c r="AP71" s="191"/>
      <c r="AQ71" s="191"/>
      <c r="AV71" s="10"/>
    </row>
    <row r="72" spans="1:48" ht="13.5" customHeight="1">
      <c r="A72" s="1"/>
      <c r="B72" s="1"/>
      <c r="C72" s="1"/>
      <c r="D72" s="1"/>
      <c r="E72" s="1"/>
      <c r="F72" s="1"/>
      <c r="G72" s="1"/>
      <c r="H72" s="1"/>
      <c r="I72" s="1"/>
      <c r="J72" s="398"/>
      <c r="K72" s="399"/>
      <c r="L72" s="400"/>
      <c r="M72" s="138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46"/>
      <c r="AL72" s="191"/>
      <c r="AM72" s="191"/>
      <c r="AN72" s="191"/>
      <c r="AO72" s="191"/>
      <c r="AP72" s="191"/>
      <c r="AQ72" s="191"/>
      <c r="AV72" s="10"/>
    </row>
    <row r="73" spans="1:48" ht="16.5" customHeight="1" thickBot="1">
      <c r="A73" s="1"/>
      <c r="B73" s="1"/>
      <c r="C73" s="1"/>
      <c r="D73" s="1"/>
      <c r="E73" s="1"/>
      <c r="F73" s="1"/>
      <c r="G73" s="1"/>
      <c r="H73" s="1"/>
      <c r="I73" s="1"/>
      <c r="J73" s="401"/>
      <c r="K73" s="402"/>
      <c r="L73" s="403"/>
      <c r="M73" s="165" t="s">
        <v>28</v>
      </c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91">
        <v>1</v>
      </c>
      <c r="Z73" s="191"/>
      <c r="AA73" s="191"/>
      <c r="AB73" s="191"/>
      <c r="AC73" s="191">
        <v>1</v>
      </c>
      <c r="AD73" s="191"/>
      <c r="AE73" s="191"/>
      <c r="AF73" s="191">
        <v>1</v>
      </c>
      <c r="AG73" s="191"/>
      <c r="AH73" s="191"/>
      <c r="AI73" s="191">
        <v>1</v>
      </c>
      <c r="AJ73" s="191"/>
      <c r="AK73" s="46"/>
      <c r="AL73" s="191">
        <v>1</v>
      </c>
      <c r="AM73" s="191"/>
      <c r="AN73" s="191"/>
      <c r="AO73" s="191">
        <v>0</v>
      </c>
      <c r="AP73" s="191"/>
      <c r="AQ73" s="191"/>
      <c r="AV73" s="10"/>
    </row>
    <row r="74" spans="1:48" ht="16.5" customHeight="1">
      <c r="A74" s="1"/>
      <c r="B74" s="1"/>
      <c r="C74" s="1" t="s">
        <v>191</v>
      </c>
      <c r="D74" s="83">
        <f>(U59+U54+U45+1404)/(S64-S24)*100</f>
        <v>85.64030131826742</v>
      </c>
      <c r="E74" s="1" t="s">
        <v>192</v>
      </c>
      <c r="F74" s="1"/>
      <c r="G74" s="1"/>
      <c r="H74" s="1"/>
      <c r="I74" s="1"/>
      <c r="J74" s="16"/>
      <c r="K74" s="16"/>
      <c r="L74" s="16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63"/>
      <c r="AL74" s="31"/>
      <c r="AM74" s="31"/>
      <c r="AN74" s="31"/>
      <c r="AO74" s="31"/>
      <c r="AP74" s="31"/>
      <c r="AQ74" s="31"/>
      <c r="AV74" s="10"/>
    </row>
    <row r="75" spans="1:48" ht="16.5" customHeight="1" thickBot="1">
      <c r="A75" s="1"/>
      <c r="B75" s="1"/>
      <c r="C75" s="1"/>
      <c r="D75" s="1"/>
      <c r="E75" s="1"/>
      <c r="F75" s="1"/>
      <c r="G75" s="1"/>
      <c r="H75" s="1"/>
      <c r="I75" s="1"/>
      <c r="J75" s="16"/>
      <c r="K75" s="16"/>
      <c r="L75" s="16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63"/>
      <c r="AL75" s="31"/>
      <c r="AM75" s="31"/>
      <c r="AN75" s="31"/>
      <c r="AO75" s="31"/>
      <c r="AP75" s="31"/>
      <c r="AQ75" s="31"/>
      <c r="AV75" s="10"/>
    </row>
    <row r="76" spans="1:49" ht="27.75" customHeight="1" thickBot="1">
      <c r="A76" s="413" t="s">
        <v>73</v>
      </c>
      <c r="B76" s="414"/>
      <c r="C76" s="414"/>
      <c r="D76" s="414"/>
      <c r="E76" s="414"/>
      <c r="F76" s="414"/>
      <c r="G76" s="414"/>
      <c r="H76" s="414"/>
      <c r="I76" s="414"/>
      <c r="J76" s="414"/>
      <c r="K76" s="414"/>
      <c r="L76" s="414"/>
      <c r="M76" s="414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5"/>
      <c r="AV76" s="17"/>
      <c r="AW76" s="10"/>
    </row>
    <row r="77" spans="1:47" ht="13.5" thickBot="1">
      <c r="A77" s="194" t="s">
        <v>11</v>
      </c>
      <c r="B77" s="195"/>
      <c r="C77" s="195"/>
      <c r="D77" s="195"/>
      <c r="E77" s="195"/>
      <c r="F77" s="195"/>
      <c r="G77" s="195"/>
      <c r="H77" s="195"/>
      <c r="I77" s="195"/>
      <c r="J77" s="195"/>
      <c r="K77" s="195"/>
      <c r="L77" s="195"/>
      <c r="M77" s="195"/>
      <c r="N77" s="195"/>
      <c r="O77" s="195"/>
      <c r="P77" s="195"/>
      <c r="Q77" s="195"/>
      <c r="R77" s="195"/>
      <c r="S77" s="195"/>
      <c r="T77" s="195"/>
      <c r="U77" s="195"/>
      <c r="V77" s="195"/>
      <c r="W77" s="195"/>
      <c r="X77" s="195"/>
      <c r="Y77" s="195"/>
      <c r="Z77" s="196"/>
      <c r="AB77" s="55"/>
      <c r="AC77" s="56"/>
      <c r="AD77" s="56"/>
      <c r="AE77" s="56"/>
      <c r="AF77" s="56"/>
      <c r="AG77" s="56"/>
      <c r="AH77" s="56"/>
      <c r="AI77" s="56"/>
      <c r="AJ77" s="56"/>
      <c r="AK77" s="57"/>
      <c r="AL77" s="57"/>
      <c r="AM77" s="57"/>
      <c r="AN77" s="58"/>
      <c r="AO77" s="58"/>
      <c r="AP77" s="59"/>
      <c r="AQ77" s="57"/>
      <c r="AR77" s="57"/>
      <c r="AS77" s="57"/>
      <c r="AT77" s="57"/>
      <c r="AU77" s="87" t="s">
        <v>2</v>
      </c>
    </row>
    <row r="78" spans="1:47" ht="12.75">
      <c r="A78" s="392" t="s">
        <v>99</v>
      </c>
      <c r="B78" s="393"/>
      <c r="C78" s="393"/>
      <c r="D78" s="393"/>
      <c r="E78" s="393"/>
      <c r="F78" s="393"/>
      <c r="G78" s="393"/>
      <c r="H78" s="393"/>
      <c r="I78" s="393"/>
      <c r="J78" s="393"/>
      <c r="K78" s="393"/>
      <c r="L78" s="393"/>
      <c r="M78" s="393"/>
      <c r="N78" s="393"/>
      <c r="O78" s="393"/>
      <c r="P78" s="393"/>
      <c r="Q78" s="393"/>
      <c r="R78" s="393"/>
      <c r="S78" s="393"/>
      <c r="T78" s="393"/>
      <c r="U78" s="393"/>
      <c r="V78" s="393"/>
      <c r="W78" s="393"/>
      <c r="X78" s="393"/>
      <c r="Y78" s="393"/>
      <c r="Z78" s="394"/>
      <c r="AB78" s="60" t="s">
        <v>34</v>
      </c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61"/>
      <c r="AO78" s="61"/>
      <c r="AP78" s="61"/>
      <c r="AQ78" s="61"/>
      <c r="AR78" s="61"/>
      <c r="AS78" s="61"/>
      <c r="AT78" s="11"/>
      <c r="AU78" s="86">
        <v>77</v>
      </c>
    </row>
    <row r="79" spans="1:47" ht="12.75">
      <c r="A79" s="382" t="s">
        <v>100</v>
      </c>
      <c r="B79" s="383"/>
      <c r="C79" s="383"/>
      <c r="D79" s="383"/>
      <c r="E79" s="383"/>
      <c r="F79" s="383"/>
      <c r="G79" s="383"/>
      <c r="H79" s="383"/>
      <c r="I79" s="383"/>
      <c r="J79" s="383"/>
      <c r="K79" s="383"/>
      <c r="L79" s="383"/>
      <c r="M79" s="383"/>
      <c r="N79" s="383"/>
      <c r="O79" s="383"/>
      <c r="P79" s="383"/>
      <c r="Q79" s="383"/>
      <c r="R79" s="383"/>
      <c r="S79" s="383"/>
      <c r="T79" s="383"/>
      <c r="U79" s="383"/>
      <c r="V79" s="383"/>
      <c r="W79" s="383"/>
      <c r="X79" s="383"/>
      <c r="Y79" s="383"/>
      <c r="Z79" s="384"/>
      <c r="AB79" s="53" t="s">
        <v>35</v>
      </c>
      <c r="AC79" s="20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3"/>
      <c r="AO79" s="23"/>
      <c r="AP79" s="23"/>
      <c r="AQ79" s="23"/>
      <c r="AR79" s="23"/>
      <c r="AS79" s="23"/>
      <c r="AT79" s="12"/>
      <c r="AU79" s="85">
        <v>27</v>
      </c>
    </row>
    <row r="80" spans="1:47" ht="12.75">
      <c r="A80" s="382" t="s">
        <v>101</v>
      </c>
      <c r="B80" s="383"/>
      <c r="C80" s="383"/>
      <c r="D80" s="383"/>
      <c r="E80" s="383"/>
      <c r="F80" s="383"/>
      <c r="G80" s="383"/>
      <c r="H80" s="383"/>
      <c r="I80" s="383"/>
      <c r="J80" s="383"/>
      <c r="K80" s="383"/>
      <c r="L80" s="383"/>
      <c r="M80" s="383"/>
      <c r="N80" s="383"/>
      <c r="O80" s="383"/>
      <c r="P80" s="383"/>
      <c r="Q80" s="383"/>
      <c r="R80" s="383"/>
      <c r="S80" s="383"/>
      <c r="T80" s="383"/>
      <c r="U80" s="383"/>
      <c r="V80" s="383"/>
      <c r="W80" s="383"/>
      <c r="X80" s="383"/>
      <c r="Y80" s="383"/>
      <c r="Z80" s="384"/>
      <c r="AB80" s="53" t="s">
        <v>33</v>
      </c>
      <c r="AC80" s="20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3"/>
      <c r="AO80" s="23"/>
      <c r="AP80" s="23"/>
      <c r="AQ80" s="23"/>
      <c r="AR80" s="23"/>
      <c r="AS80" s="23"/>
      <c r="AT80" s="12"/>
      <c r="AU80" s="85">
        <v>12</v>
      </c>
    </row>
    <row r="81" spans="1:47" ht="12.75">
      <c r="A81" s="382" t="s">
        <v>102</v>
      </c>
      <c r="B81" s="383"/>
      <c r="C81" s="383"/>
      <c r="D81" s="383"/>
      <c r="E81" s="383"/>
      <c r="F81" s="383"/>
      <c r="G81" s="383"/>
      <c r="H81" s="383"/>
      <c r="I81" s="383"/>
      <c r="J81" s="383"/>
      <c r="K81" s="383"/>
      <c r="L81" s="383"/>
      <c r="M81" s="383"/>
      <c r="N81" s="383"/>
      <c r="O81" s="383"/>
      <c r="P81" s="383"/>
      <c r="Q81" s="383"/>
      <c r="R81" s="383"/>
      <c r="S81" s="383"/>
      <c r="T81" s="383"/>
      <c r="U81" s="383"/>
      <c r="V81" s="383"/>
      <c r="W81" s="383"/>
      <c r="X81" s="383"/>
      <c r="Y81" s="383"/>
      <c r="Z81" s="384"/>
      <c r="AB81" s="53" t="s">
        <v>36</v>
      </c>
      <c r="AC81" s="1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3"/>
      <c r="AR81" s="23"/>
      <c r="AS81" s="23"/>
      <c r="AT81" s="12"/>
      <c r="AU81" s="85"/>
    </row>
    <row r="82" spans="1:47" ht="12.75">
      <c r="A82" s="382" t="s">
        <v>103</v>
      </c>
      <c r="B82" s="383"/>
      <c r="C82" s="383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83"/>
      <c r="Y82" s="383"/>
      <c r="Z82" s="384"/>
      <c r="AB82" s="53" t="s">
        <v>37</v>
      </c>
      <c r="AC82" s="24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12"/>
      <c r="AU82" s="85">
        <v>5</v>
      </c>
    </row>
    <row r="83" spans="1:47" ht="12.75">
      <c r="A83" s="382" t="s">
        <v>104</v>
      </c>
      <c r="B83" s="383"/>
      <c r="C83" s="383"/>
      <c r="D83" s="383"/>
      <c r="E83" s="383"/>
      <c r="F83" s="383"/>
      <c r="G83" s="383"/>
      <c r="H83" s="383"/>
      <c r="I83" s="383"/>
      <c r="J83" s="383"/>
      <c r="K83" s="383"/>
      <c r="L83" s="383"/>
      <c r="M83" s="383"/>
      <c r="N83" s="383"/>
      <c r="O83" s="383"/>
      <c r="P83" s="383"/>
      <c r="Q83" s="383"/>
      <c r="R83" s="383"/>
      <c r="S83" s="383"/>
      <c r="T83" s="383"/>
      <c r="U83" s="383"/>
      <c r="V83" s="383"/>
      <c r="W83" s="383"/>
      <c r="X83" s="383"/>
      <c r="Y83" s="383"/>
      <c r="Z83" s="384"/>
      <c r="AB83" s="53" t="s">
        <v>39</v>
      </c>
      <c r="AC83" s="24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2"/>
      <c r="AO83" s="22"/>
      <c r="AP83" s="22"/>
      <c r="AQ83" s="22"/>
      <c r="AR83" s="22"/>
      <c r="AS83" s="22"/>
      <c r="AT83" s="12"/>
      <c r="AU83" s="85">
        <v>2</v>
      </c>
    </row>
    <row r="84" spans="1:47" ht="13.5" thickBot="1">
      <c r="A84" s="382" t="s">
        <v>98</v>
      </c>
      <c r="B84" s="383"/>
      <c r="C84" s="383"/>
      <c r="D84" s="383"/>
      <c r="E84" s="383"/>
      <c r="F84" s="383"/>
      <c r="G84" s="383"/>
      <c r="H84" s="383"/>
      <c r="I84" s="383"/>
      <c r="J84" s="383"/>
      <c r="K84" s="383"/>
      <c r="L84" s="383"/>
      <c r="M84" s="383"/>
      <c r="N84" s="383"/>
      <c r="O84" s="383"/>
      <c r="P84" s="383"/>
      <c r="Q84" s="383"/>
      <c r="R84" s="383"/>
      <c r="S84" s="383"/>
      <c r="T84" s="383"/>
      <c r="U84" s="383"/>
      <c r="V84" s="383"/>
      <c r="W84" s="383"/>
      <c r="X84" s="383"/>
      <c r="Y84" s="383"/>
      <c r="Z84" s="384"/>
      <c r="AB84" s="54" t="s">
        <v>38</v>
      </c>
      <c r="AC84" s="26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8"/>
      <c r="AO84" s="28"/>
      <c r="AP84" s="28"/>
      <c r="AQ84" s="28"/>
      <c r="AR84" s="28"/>
      <c r="AS84" s="28"/>
      <c r="AT84" s="62"/>
      <c r="AU84" s="88">
        <v>24</v>
      </c>
    </row>
    <row r="85" spans="1:47" ht="13.5" thickBot="1">
      <c r="A85" s="385" t="s">
        <v>106</v>
      </c>
      <c r="B85" s="385"/>
      <c r="C85" s="385"/>
      <c r="D85" s="385"/>
      <c r="E85" s="385"/>
      <c r="F85" s="385"/>
      <c r="G85" s="385"/>
      <c r="H85" s="385"/>
      <c r="I85" s="385"/>
      <c r="J85" s="385"/>
      <c r="K85" s="385"/>
      <c r="L85" s="385"/>
      <c r="M85" s="385"/>
      <c r="N85" s="385"/>
      <c r="O85" s="385"/>
      <c r="P85" s="385"/>
      <c r="Q85" s="385"/>
      <c r="R85" s="385"/>
      <c r="S85" s="385"/>
      <c r="T85" s="385"/>
      <c r="U85" s="385"/>
      <c r="V85" s="385"/>
      <c r="W85" s="385"/>
      <c r="X85" s="385"/>
      <c r="Y85" s="385"/>
      <c r="Z85" s="386"/>
      <c r="AB85" s="52" t="s">
        <v>32</v>
      </c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87">
        <f>SUM(AU78:AU84)</f>
        <v>147</v>
      </c>
    </row>
    <row r="86" spans="1:26" ht="12.75">
      <c r="A86" s="385" t="s">
        <v>105</v>
      </c>
      <c r="B86" s="385"/>
      <c r="C86" s="385"/>
      <c r="D86" s="385"/>
      <c r="E86" s="385"/>
      <c r="F86" s="385"/>
      <c r="G86" s="385"/>
      <c r="H86" s="385"/>
      <c r="I86" s="385"/>
      <c r="J86" s="385"/>
      <c r="K86" s="385"/>
      <c r="L86" s="385"/>
      <c r="M86" s="385"/>
      <c r="N86" s="385"/>
      <c r="O86" s="385"/>
      <c r="P86" s="385"/>
      <c r="Q86" s="385"/>
      <c r="R86" s="385"/>
      <c r="S86" s="385"/>
      <c r="T86" s="385"/>
      <c r="U86" s="385"/>
      <c r="V86" s="385"/>
      <c r="W86" s="385"/>
      <c r="X86" s="385"/>
      <c r="Y86" s="385"/>
      <c r="Z86" s="386"/>
    </row>
    <row r="87" spans="1:26" ht="12.75" customHeight="1">
      <c r="A87" s="405" t="s">
        <v>137</v>
      </c>
      <c r="B87" s="177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8"/>
    </row>
    <row r="88" spans="1:26" ht="12.75">
      <c r="A88" s="176" t="s">
        <v>74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8"/>
    </row>
    <row r="89" spans="1:26" ht="12.75">
      <c r="A89" s="176" t="s">
        <v>75</v>
      </c>
      <c r="B89" s="177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8"/>
    </row>
    <row r="90" spans="1:26" ht="12.75">
      <c r="A90" s="176" t="s">
        <v>76</v>
      </c>
      <c r="B90" s="177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8"/>
    </row>
    <row r="91" spans="1:26" ht="12.75">
      <c r="A91" s="176" t="s">
        <v>77</v>
      </c>
      <c r="B91" s="177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8"/>
    </row>
    <row r="92" spans="1:26" ht="12.75">
      <c r="A92" s="179" t="s">
        <v>78</v>
      </c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1"/>
    </row>
    <row r="93" spans="1:26" ht="12.75">
      <c r="A93" s="176" t="s">
        <v>79</v>
      </c>
      <c r="B93" s="177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8"/>
    </row>
    <row r="94" spans="1:26" ht="12.75">
      <c r="A94" s="176" t="s">
        <v>80</v>
      </c>
      <c r="B94" s="177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8"/>
    </row>
    <row r="95" spans="1:26" ht="12.75">
      <c r="A95" s="404" t="s">
        <v>81</v>
      </c>
      <c r="B95" s="350"/>
      <c r="C95" s="350"/>
      <c r="D95" s="350"/>
      <c r="E95" s="350"/>
      <c r="F95" s="350"/>
      <c r="G95" s="350"/>
      <c r="H95" s="350"/>
      <c r="I95" s="350"/>
      <c r="J95" s="350"/>
      <c r="K95" s="350"/>
      <c r="L95" s="350"/>
      <c r="M95" s="350"/>
      <c r="N95" s="350"/>
      <c r="O95" s="350"/>
      <c r="P95" s="350"/>
      <c r="Q95" s="350"/>
      <c r="R95" s="350"/>
      <c r="S95" s="350"/>
      <c r="T95" s="350"/>
      <c r="U95" s="350"/>
      <c r="V95" s="350"/>
      <c r="W95" s="350"/>
      <c r="X95" s="350"/>
      <c r="Y95" s="350"/>
      <c r="Z95" s="351"/>
    </row>
    <row r="96" spans="1:26" ht="14.25" customHeight="1">
      <c r="A96" s="408" t="s">
        <v>82</v>
      </c>
      <c r="B96" s="409"/>
      <c r="C96" s="409"/>
      <c r="D96" s="409"/>
      <c r="E96" s="409"/>
      <c r="F96" s="409"/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  <c r="Z96" s="410"/>
    </row>
    <row r="97" spans="1:26" ht="14.25" customHeight="1">
      <c r="A97" s="408" t="s">
        <v>138</v>
      </c>
      <c r="B97" s="409"/>
      <c r="C97" s="409"/>
      <c r="D97" s="409"/>
      <c r="E97" s="409"/>
      <c r="F97" s="409"/>
      <c r="G97" s="409"/>
      <c r="H97" s="409"/>
      <c r="I97" s="409"/>
      <c r="J97" s="409"/>
      <c r="K97" s="409"/>
      <c r="L97" s="409"/>
      <c r="M97" s="409"/>
      <c r="N97" s="409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  <c r="Z97" s="410"/>
    </row>
    <row r="98" spans="1:26" ht="12.75">
      <c r="A98" s="405" t="s">
        <v>83</v>
      </c>
      <c r="B98" s="406"/>
      <c r="C98" s="406"/>
      <c r="D98" s="406"/>
      <c r="E98" s="406"/>
      <c r="F98" s="406"/>
      <c r="G98" s="406"/>
      <c r="H98" s="406"/>
      <c r="I98" s="406"/>
      <c r="J98" s="406"/>
      <c r="K98" s="406"/>
      <c r="L98" s="406"/>
      <c r="M98" s="406"/>
      <c r="N98" s="406"/>
      <c r="O98" s="406"/>
      <c r="P98" s="406"/>
      <c r="Q98" s="406"/>
      <c r="R98" s="406"/>
      <c r="S98" s="406"/>
      <c r="T98" s="406"/>
      <c r="U98" s="406"/>
      <c r="V98" s="406"/>
      <c r="W98" s="406"/>
      <c r="X98" s="406"/>
      <c r="Y98" s="406"/>
      <c r="Z98" s="407"/>
    </row>
    <row r="99" spans="1:26" ht="12.75">
      <c r="A99" s="404" t="s">
        <v>84</v>
      </c>
      <c r="B99" s="350"/>
      <c r="C99" s="350"/>
      <c r="D99" s="350"/>
      <c r="E99" s="350"/>
      <c r="F99" s="350"/>
      <c r="G99" s="350"/>
      <c r="H99" s="350"/>
      <c r="I99" s="350"/>
      <c r="J99" s="350"/>
      <c r="K99" s="350"/>
      <c r="L99" s="350"/>
      <c r="M99" s="350"/>
      <c r="N99" s="350"/>
      <c r="O99" s="350"/>
      <c r="P99" s="350"/>
      <c r="Q99" s="350"/>
      <c r="R99" s="350"/>
      <c r="S99" s="350"/>
      <c r="T99" s="350"/>
      <c r="U99" s="350"/>
      <c r="V99" s="350"/>
      <c r="W99" s="350"/>
      <c r="X99" s="350"/>
      <c r="Y99" s="350"/>
      <c r="Z99" s="351"/>
    </row>
    <row r="100" spans="1:26" ht="12" customHeight="1">
      <c r="A100" s="176" t="s">
        <v>85</v>
      </c>
      <c r="B100" s="177"/>
      <c r="C100" s="177"/>
      <c r="D100" s="177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8"/>
    </row>
    <row r="101" spans="1:26" ht="14.25" customHeight="1">
      <c r="A101" s="379" t="s">
        <v>86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1"/>
    </row>
    <row r="102" spans="1:26" ht="13.5" customHeight="1">
      <c r="A102" s="176" t="s">
        <v>87</v>
      </c>
      <c r="B102" s="177"/>
      <c r="C102" s="177"/>
      <c r="D102" s="177"/>
      <c r="E102" s="177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8"/>
    </row>
    <row r="103" spans="1:26" ht="13.5" customHeight="1">
      <c r="A103" s="349" t="s">
        <v>139</v>
      </c>
      <c r="B103" s="411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1"/>
      <c r="T103" s="411"/>
      <c r="U103" s="411"/>
      <c r="V103" s="411"/>
      <c r="W103" s="411"/>
      <c r="X103" s="411"/>
      <c r="Y103" s="411"/>
      <c r="Z103" s="412"/>
    </row>
    <row r="104" spans="1:26" ht="13.5" customHeight="1">
      <c r="A104" s="392" t="s">
        <v>140</v>
      </c>
      <c r="B104" s="177"/>
      <c r="C104" s="177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8"/>
    </row>
    <row r="105" spans="1:47" ht="12.75">
      <c r="A105" s="387" t="s">
        <v>141</v>
      </c>
      <c r="B105" s="112"/>
      <c r="C105" s="112"/>
      <c r="D105" s="112"/>
      <c r="E105" s="112"/>
      <c r="F105" s="112"/>
      <c r="G105" s="112"/>
      <c r="H105" s="112"/>
      <c r="I105" s="112"/>
      <c r="J105" s="112"/>
      <c r="K105" s="112"/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  <c r="V105" s="112"/>
      <c r="W105" s="112"/>
      <c r="X105" s="112"/>
      <c r="Y105" s="112"/>
      <c r="Z105" s="110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51"/>
      <c r="AS105" s="51"/>
      <c r="AT105" s="51"/>
      <c r="AU105" s="51"/>
    </row>
    <row r="106" spans="1:47" ht="12.75">
      <c r="A106" s="74"/>
      <c r="B106" s="73" t="s">
        <v>15</v>
      </c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0"/>
      <c r="AQ106" s="70"/>
      <c r="AR106" s="70"/>
      <c r="AS106" s="70"/>
      <c r="AT106" s="70"/>
      <c r="AU106" s="70"/>
    </row>
    <row r="107" spans="1:47" ht="12.75">
      <c r="A107" s="74"/>
      <c r="B107" s="73" t="s">
        <v>19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73" t="s">
        <v>20</v>
      </c>
      <c r="AN107" s="44"/>
      <c r="AO107" s="44"/>
      <c r="AP107" s="71"/>
      <c r="AQ107" s="71"/>
      <c r="AR107" s="71"/>
      <c r="AS107" s="71"/>
      <c r="AT107" s="71"/>
      <c r="AU107" s="71"/>
    </row>
    <row r="108" spans="1:47" ht="12.75">
      <c r="A108" s="74"/>
      <c r="B108" s="44"/>
      <c r="C108" s="44"/>
      <c r="D108" s="44"/>
      <c r="E108" s="44"/>
      <c r="F108" s="44"/>
      <c r="G108" s="44"/>
      <c r="H108" s="75"/>
      <c r="I108" s="75"/>
      <c r="J108" s="75"/>
      <c r="K108" s="75"/>
      <c r="L108" s="75"/>
      <c r="M108" s="75"/>
      <c r="N108" s="44" t="s">
        <v>115</v>
      </c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73"/>
      <c r="AQ108" s="73"/>
      <c r="AR108" s="73"/>
      <c r="AS108" s="73"/>
      <c r="AT108" s="73"/>
      <c r="AU108" s="73"/>
    </row>
    <row r="109" spans="1:47" ht="12.75">
      <c r="A109" s="74"/>
      <c r="B109" s="73"/>
      <c r="C109" s="73"/>
      <c r="D109" s="73"/>
      <c r="E109" s="73"/>
      <c r="F109" s="73"/>
      <c r="G109" s="73"/>
      <c r="H109" s="75"/>
      <c r="I109" s="75"/>
      <c r="J109" s="75"/>
      <c r="K109" s="75"/>
      <c r="L109" s="75"/>
      <c r="M109" s="75"/>
      <c r="N109" s="73" t="s">
        <v>116</v>
      </c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73"/>
      <c r="AQ109" s="72"/>
      <c r="AR109" s="72"/>
      <c r="AS109" s="44"/>
      <c r="AT109" s="44"/>
      <c r="AU109" s="76"/>
    </row>
    <row r="110" spans="1:47" ht="15" customHeight="1">
      <c r="A110" s="77"/>
      <c r="B110" s="18"/>
      <c r="C110" s="18"/>
      <c r="D110" s="18"/>
      <c r="E110" s="18"/>
      <c r="F110" s="18"/>
      <c r="G110" s="18"/>
      <c r="H110" s="18" t="s">
        <v>210</v>
      </c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15"/>
      <c r="AQ110" s="15"/>
      <c r="AR110" s="15"/>
      <c r="AS110" s="15"/>
      <c r="AT110" s="15"/>
      <c r="AU110" s="15"/>
    </row>
    <row r="111" spans="1:47" ht="12.75" customHeight="1">
      <c r="A111" s="77"/>
      <c r="B111" s="36"/>
      <c r="C111" s="36"/>
      <c r="D111" s="36"/>
      <c r="E111" s="36"/>
      <c r="F111" s="36"/>
      <c r="G111" s="36"/>
      <c r="H111" s="123" t="s">
        <v>211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18"/>
      <c r="AQ111" s="18"/>
      <c r="AR111" s="18"/>
      <c r="AS111" s="18"/>
      <c r="AT111" s="18"/>
      <c r="AU111" s="18"/>
    </row>
    <row r="112" spans="8:14" ht="12.75">
      <c r="H112" s="80" t="s">
        <v>212</v>
      </c>
      <c r="I112" s="80"/>
      <c r="J112" s="80"/>
      <c r="K112" s="80"/>
      <c r="L112" s="80"/>
      <c r="M112" s="80"/>
      <c r="N112" t="s">
        <v>167</v>
      </c>
    </row>
  </sheetData>
  <sheetProtection/>
  <mergeCells count="737">
    <mergeCell ref="AQ8:AU8"/>
    <mergeCell ref="AQ9:AU9"/>
    <mergeCell ref="AQ10:AU10"/>
    <mergeCell ref="AQ11:AU11"/>
    <mergeCell ref="AN10:AP10"/>
    <mergeCell ref="AN11:AP11"/>
    <mergeCell ref="AQ2:AU5"/>
    <mergeCell ref="AN2:AP5"/>
    <mergeCell ref="AN6:AP6"/>
    <mergeCell ref="AN7:AP7"/>
    <mergeCell ref="AN8:AP8"/>
    <mergeCell ref="AN9:AP9"/>
    <mergeCell ref="AQ6:AU6"/>
    <mergeCell ref="AQ7:AU7"/>
    <mergeCell ref="A33:B33"/>
    <mergeCell ref="C33:I33"/>
    <mergeCell ref="J33:N33"/>
    <mergeCell ref="C34:I34"/>
    <mergeCell ref="Y28:AB28"/>
    <mergeCell ref="U28:X28"/>
    <mergeCell ref="Y31:AB31"/>
    <mergeCell ref="Y29:AB29"/>
    <mergeCell ref="U34:X34"/>
    <mergeCell ref="U30:X30"/>
    <mergeCell ref="A76:Z76"/>
    <mergeCell ref="A35:B35"/>
    <mergeCell ref="A37:B37"/>
    <mergeCell ref="A41:B41"/>
    <mergeCell ref="C41:I41"/>
    <mergeCell ref="J41:N41"/>
    <mergeCell ref="Y62:AB62"/>
    <mergeCell ref="Y55:AB55"/>
    <mergeCell ref="C38:I38"/>
    <mergeCell ref="U39:X39"/>
    <mergeCell ref="A96:Z96"/>
    <mergeCell ref="Y33:AB33"/>
    <mergeCell ref="AC33:AE33"/>
    <mergeCell ref="AF33:AH33"/>
    <mergeCell ref="A103:Z103"/>
    <mergeCell ref="A83:Z83"/>
    <mergeCell ref="A93:Z93"/>
    <mergeCell ref="A90:Z90"/>
    <mergeCell ref="A87:Z87"/>
    <mergeCell ref="A88:Z88"/>
    <mergeCell ref="A104:Z104"/>
    <mergeCell ref="A98:Z98"/>
    <mergeCell ref="A95:Z95"/>
    <mergeCell ref="A63:B63"/>
    <mergeCell ref="Q62:R62"/>
    <mergeCell ref="A89:Z89"/>
    <mergeCell ref="Q65:R65"/>
    <mergeCell ref="A100:Z100"/>
    <mergeCell ref="A97:Z97"/>
    <mergeCell ref="A82:Z82"/>
    <mergeCell ref="A105:Z105"/>
    <mergeCell ref="A66:I68"/>
    <mergeCell ref="A78:Z78"/>
    <mergeCell ref="A79:Z79"/>
    <mergeCell ref="A80:Z80"/>
    <mergeCell ref="A81:Z81"/>
    <mergeCell ref="J66:L73"/>
    <mergeCell ref="A94:Z94"/>
    <mergeCell ref="A102:Z102"/>
    <mergeCell ref="A99:Z99"/>
    <mergeCell ref="AO71:AQ72"/>
    <mergeCell ref="A101:Z101"/>
    <mergeCell ref="Y58:AB58"/>
    <mergeCell ref="Y73:AB73"/>
    <mergeCell ref="A84:Z84"/>
    <mergeCell ref="A86:Z86"/>
    <mergeCell ref="A85:Z85"/>
    <mergeCell ref="M71:X72"/>
    <mergeCell ref="U59:X59"/>
    <mergeCell ref="U65:X65"/>
    <mergeCell ref="AC73:AE73"/>
    <mergeCell ref="AI54:AJ54"/>
    <mergeCell ref="AF64:AH64"/>
    <mergeCell ref="AL67:AN67"/>
    <mergeCell ref="AI69:AJ70"/>
    <mergeCell ref="AF59:AH59"/>
    <mergeCell ref="AF73:AH73"/>
    <mergeCell ref="AC54:AE54"/>
    <mergeCell ref="AL73:AN73"/>
    <mergeCell ref="AL54:AN54"/>
    <mergeCell ref="AL48:AN48"/>
    <mergeCell ref="AF47:AH47"/>
    <mergeCell ref="AF50:AH50"/>
    <mergeCell ref="AF49:AH49"/>
    <mergeCell ref="AK49:AN49"/>
    <mergeCell ref="AF48:AH48"/>
    <mergeCell ref="AI47:AJ47"/>
    <mergeCell ref="AI49:AJ49"/>
    <mergeCell ref="AF53:AH53"/>
    <mergeCell ref="AC52:AE52"/>
    <mergeCell ref="AC53:AE53"/>
    <mergeCell ref="AI52:AJ52"/>
    <mergeCell ref="AI50:AJ50"/>
    <mergeCell ref="AI53:AJ53"/>
    <mergeCell ref="AF52:AH52"/>
    <mergeCell ref="AF51:AH51"/>
    <mergeCell ref="AI51:AJ51"/>
    <mergeCell ref="AC51:AE51"/>
    <mergeCell ref="AO73:AQ73"/>
    <mergeCell ref="AO54:AQ54"/>
    <mergeCell ref="AO51:AQ51"/>
    <mergeCell ref="AO53:AQ53"/>
    <mergeCell ref="AO52:AQ52"/>
    <mergeCell ref="AC69:AE70"/>
    <mergeCell ref="AI56:AJ56"/>
    <mergeCell ref="AF58:AH58"/>
    <mergeCell ref="AL53:AN53"/>
    <mergeCell ref="AK52:AN52"/>
    <mergeCell ref="AC44:AE44"/>
    <mergeCell ref="AL41:AN41"/>
    <mergeCell ref="AO41:AQ41"/>
    <mergeCell ref="AC39:AE39"/>
    <mergeCell ref="AI43:AJ43"/>
    <mergeCell ref="AL44:AN44"/>
    <mergeCell ref="AF42:AH42"/>
    <mergeCell ref="AF40:AH40"/>
    <mergeCell ref="AI33:AJ33"/>
    <mergeCell ref="AL33:AN33"/>
    <mergeCell ref="AO33:AQ33"/>
    <mergeCell ref="AO29:AQ29"/>
    <mergeCell ref="AO30:AQ30"/>
    <mergeCell ref="AO32:AQ32"/>
    <mergeCell ref="AI32:AJ32"/>
    <mergeCell ref="AL32:AN32"/>
    <mergeCell ref="AI30:AJ30"/>
    <mergeCell ref="AI31:AJ31"/>
    <mergeCell ref="Y23:AB23"/>
    <mergeCell ref="AF31:AH31"/>
    <mergeCell ref="AI28:AJ28"/>
    <mergeCell ref="AF25:AH25"/>
    <mergeCell ref="Y26:AB26"/>
    <mergeCell ref="AF30:AH30"/>
    <mergeCell ref="AI23:AJ23"/>
    <mergeCell ref="AC24:AE24"/>
    <mergeCell ref="AC31:AE31"/>
    <mergeCell ref="AF29:AH29"/>
    <mergeCell ref="AC26:AE26"/>
    <mergeCell ref="AF26:AH26"/>
    <mergeCell ref="AC29:AE29"/>
    <mergeCell ref="AF28:AH28"/>
    <mergeCell ref="AC28:AE28"/>
    <mergeCell ref="AC30:AE30"/>
    <mergeCell ref="AI26:AJ26"/>
    <mergeCell ref="AK25:AN25"/>
    <mergeCell ref="AF24:AH24"/>
    <mergeCell ref="AF23:AH23"/>
    <mergeCell ref="AI25:AJ25"/>
    <mergeCell ref="AL30:AN30"/>
    <mergeCell ref="C3:J3"/>
    <mergeCell ref="C4:J4"/>
    <mergeCell ref="C5:J5"/>
    <mergeCell ref="AO25:AQ25"/>
    <mergeCell ref="AF18:AK18"/>
    <mergeCell ref="AF16:AK16"/>
    <mergeCell ref="K6:O6"/>
    <mergeCell ref="Y15:AE15"/>
    <mergeCell ref="Z2:AF5"/>
    <mergeCell ref="AC20:AE22"/>
    <mergeCell ref="AI24:AJ24"/>
    <mergeCell ref="S34:T34"/>
    <mergeCell ref="O31:P31"/>
    <mergeCell ref="O34:P34"/>
    <mergeCell ref="Q34:R34"/>
    <mergeCell ref="O33:P33"/>
    <mergeCell ref="S33:T33"/>
    <mergeCell ref="AF32:AH32"/>
    <mergeCell ref="O32:P32"/>
    <mergeCell ref="AC25:AE25"/>
    <mergeCell ref="AF15:AK15"/>
    <mergeCell ref="AG6:AM6"/>
    <mergeCell ref="AG2:AM5"/>
    <mergeCell ref="Y14:AQ14"/>
    <mergeCell ref="Q15:R22"/>
    <mergeCell ref="P2:Y2"/>
    <mergeCell ref="AG7:AM7"/>
    <mergeCell ref="S15:X16"/>
    <mergeCell ref="P7:T7"/>
    <mergeCell ref="AO20:AQ22"/>
    <mergeCell ref="O23:P23"/>
    <mergeCell ref="U11:Y11"/>
    <mergeCell ref="C8:J8"/>
    <mergeCell ref="C9:J9"/>
    <mergeCell ref="J13:N22"/>
    <mergeCell ref="C2:J2"/>
    <mergeCell ref="U3:Y5"/>
    <mergeCell ref="P3:T5"/>
    <mergeCell ref="Q23:R23"/>
    <mergeCell ref="K2:O5"/>
    <mergeCell ref="AC36:AE36"/>
    <mergeCell ref="AC43:AE43"/>
    <mergeCell ref="AC23:AE23"/>
    <mergeCell ref="S26:T26"/>
    <mergeCell ref="A6:B6"/>
    <mergeCell ref="C6:J6"/>
    <mergeCell ref="U23:X23"/>
    <mergeCell ref="O13:X14"/>
    <mergeCell ref="U17:X22"/>
    <mergeCell ref="S40:T40"/>
    <mergeCell ref="AI73:AJ73"/>
    <mergeCell ref="AI71:AJ72"/>
    <mergeCell ref="AO50:AQ50"/>
    <mergeCell ref="AL50:AN50"/>
    <mergeCell ref="AO48:AQ48"/>
    <mergeCell ref="S23:T23"/>
    <mergeCell ref="AK51:AN51"/>
    <mergeCell ref="AC32:AE32"/>
    <mergeCell ref="U43:X43"/>
    <mergeCell ref="Y51:AB51"/>
    <mergeCell ref="AL46:AN46"/>
    <mergeCell ref="AO43:AQ43"/>
    <mergeCell ref="AO39:AQ39"/>
    <mergeCell ref="AO49:AQ49"/>
    <mergeCell ref="AO45:AQ45"/>
    <mergeCell ref="AK40:AN40"/>
    <mergeCell ref="AL42:AN42"/>
    <mergeCell ref="AO42:AQ42"/>
    <mergeCell ref="AO46:AQ46"/>
    <mergeCell ref="AO40:AQ40"/>
    <mergeCell ref="AF45:AH45"/>
    <mergeCell ref="AK43:AN43"/>
    <mergeCell ref="AI45:AJ45"/>
    <mergeCell ref="AO44:AQ44"/>
    <mergeCell ref="AF43:AH43"/>
    <mergeCell ref="AI44:AJ44"/>
    <mergeCell ref="AL45:AN45"/>
    <mergeCell ref="Y39:AB39"/>
    <mergeCell ref="J38:N38"/>
    <mergeCell ref="Q40:R40"/>
    <mergeCell ref="Q42:R42"/>
    <mergeCell ref="S41:T41"/>
    <mergeCell ref="O41:P41"/>
    <mergeCell ref="O42:P42"/>
    <mergeCell ref="Y40:AB40"/>
    <mergeCell ref="Y32:AB32"/>
    <mergeCell ref="Q30:R30"/>
    <mergeCell ref="U31:X31"/>
    <mergeCell ref="J30:N30"/>
    <mergeCell ref="Q33:R33"/>
    <mergeCell ref="U44:X44"/>
    <mergeCell ref="Y42:AB42"/>
    <mergeCell ref="Q32:R32"/>
    <mergeCell ref="S32:T32"/>
    <mergeCell ref="O36:P36"/>
    <mergeCell ref="J32:N32"/>
    <mergeCell ref="J34:N34"/>
    <mergeCell ref="Q39:R39"/>
    <mergeCell ref="Q29:R29"/>
    <mergeCell ref="O29:P29"/>
    <mergeCell ref="A31:B31"/>
    <mergeCell ref="C31:I31"/>
    <mergeCell ref="O39:P39"/>
    <mergeCell ref="J39:N39"/>
    <mergeCell ref="O30:P30"/>
    <mergeCell ref="A28:B28"/>
    <mergeCell ref="J28:N28"/>
    <mergeCell ref="C28:I28"/>
    <mergeCell ref="J29:N29"/>
    <mergeCell ref="A29:B29"/>
    <mergeCell ref="A30:B30"/>
    <mergeCell ref="AF38:AH38"/>
    <mergeCell ref="AF36:AH36"/>
    <mergeCell ref="AK47:AN47"/>
    <mergeCell ref="AF37:AH37"/>
    <mergeCell ref="AI37:AJ37"/>
    <mergeCell ref="AI46:AJ46"/>
    <mergeCell ref="AF44:AH44"/>
    <mergeCell ref="AI39:AJ39"/>
    <mergeCell ref="AI40:AJ40"/>
    <mergeCell ref="AF39:AH39"/>
    <mergeCell ref="O45:P45"/>
    <mergeCell ref="S46:T46"/>
    <mergeCell ref="AI36:AJ36"/>
    <mergeCell ref="Y34:AB34"/>
    <mergeCell ref="AO35:AQ35"/>
    <mergeCell ref="AO36:AQ36"/>
    <mergeCell ref="AK39:AN39"/>
    <mergeCell ref="AC35:AE35"/>
    <mergeCell ref="AF35:AH35"/>
    <mergeCell ref="AI42:AJ42"/>
    <mergeCell ref="AO47:AQ47"/>
    <mergeCell ref="AI34:AJ34"/>
    <mergeCell ref="AO31:AQ31"/>
    <mergeCell ref="AK31:AN31"/>
    <mergeCell ref="AL29:AN29"/>
    <mergeCell ref="AO37:AQ37"/>
    <mergeCell ref="AL35:AN35"/>
    <mergeCell ref="AI38:AJ38"/>
    <mergeCell ref="AL36:AN36"/>
    <mergeCell ref="AK38:AN38"/>
    <mergeCell ref="AK34:AN34"/>
    <mergeCell ref="AK37:AN37"/>
    <mergeCell ref="AO24:AQ24"/>
    <mergeCell ref="AK24:AN24"/>
    <mergeCell ref="AL18:AQ18"/>
    <mergeCell ref="AK28:AN28"/>
    <mergeCell ref="AO26:AQ26"/>
    <mergeCell ref="AO23:AQ23"/>
    <mergeCell ref="AL15:AQ15"/>
    <mergeCell ref="AL20:AN22"/>
    <mergeCell ref="S45:T45"/>
    <mergeCell ref="U45:X45"/>
    <mergeCell ref="AC45:AE45"/>
    <mergeCell ref="AI20:AJ22"/>
    <mergeCell ref="AL19:AQ19"/>
    <mergeCell ref="AO38:AQ38"/>
    <mergeCell ref="AO17:AQ17"/>
    <mergeCell ref="AL23:AN23"/>
    <mergeCell ref="AL16:AQ16"/>
    <mergeCell ref="AI35:AJ35"/>
    <mergeCell ref="AI48:AJ48"/>
    <mergeCell ref="AF46:AH46"/>
    <mergeCell ref="AC46:AE46"/>
    <mergeCell ref="AC47:AE47"/>
    <mergeCell ref="AC37:AE37"/>
    <mergeCell ref="AO34:AQ34"/>
    <mergeCell ref="AK26:AN26"/>
    <mergeCell ref="AI29:AJ29"/>
    <mergeCell ref="Q47:R47"/>
    <mergeCell ref="Y49:AB49"/>
    <mergeCell ref="Q49:R49"/>
    <mergeCell ref="Q46:R46"/>
    <mergeCell ref="S47:T47"/>
    <mergeCell ref="Y47:AB47"/>
    <mergeCell ref="Y46:AB46"/>
    <mergeCell ref="U46:X46"/>
    <mergeCell ref="U49:X49"/>
    <mergeCell ref="Y48:AB48"/>
    <mergeCell ref="Q45:R45"/>
    <mergeCell ref="S49:T49"/>
    <mergeCell ref="U48:X48"/>
    <mergeCell ref="U47:X47"/>
    <mergeCell ref="S50:T50"/>
    <mergeCell ref="AC34:AE34"/>
    <mergeCell ref="AC40:AE40"/>
    <mergeCell ref="AC38:AE38"/>
    <mergeCell ref="Y35:AB35"/>
    <mergeCell ref="AC48:AE48"/>
    <mergeCell ref="AC49:AE49"/>
    <mergeCell ref="Y50:AB50"/>
    <mergeCell ref="AC50:AE50"/>
    <mergeCell ref="Y45:AB45"/>
    <mergeCell ref="AC42:AE42"/>
    <mergeCell ref="A58:B58"/>
    <mergeCell ref="A57:B57"/>
    <mergeCell ref="C58:I58"/>
    <mergeCell ref="Y44:AB44"/>
    <mergeCell ref="U51:X51"/>
    <mergeCell ref="J45:N45"/>
    <mergeCell ref="A55:B55"/>
    <mergeCell ref="A45:B45"/>
    <mergeCell ref="J49:N49"/>
    <mergeCell ref="C56:I56"/>
    <mergeCell ref="J57:N57"/>
    <mergeCell ref="C45:I45"/>
    <mergeCell ref="A47:B47"/>
    <mergeCell ref="C25:I25"/>
    <mergeCell ref="Q25:R25"/>
    <mergeCell ref="A38:B38"/>
    <mergeCell ref="C36:I36"/>
    <mergeCell ref="U42:X42"/>
    <mergeCell ref="C29:I29"/>
    <mergeCell ref="J26:N26"/>
    <mergeCell ref="C30:I30"/>
    <mergeCell ref="A36:B36"/>
    <mergeCell ref="C26:I26"/>
    <mergeCell ref="A39:B39"/>
    <mergeCell ref="C47:I47"/>
    <mergeCell ref="C57:I57"/>
    <mergeCell ref="C59:I59"/>
    <mergeCell ref="A53:B53"/>
    <mergeCell ref="C39:I39"/>
    <mergeCell ref="A44:B44"/>
    <mergeCell ref="C51:I51"/>
    <mergeCell ref="A59:B59"/>
    <mergeCell ref="A56:B56"/>
    <mergeCell ref="U10:Y10"/>
    <mergeCell ref="AG8:AM8"/>
    <mergeCell ref="AC17:AE17"/>
    <mergeCell ref="O15:P22"/>
    <mergeCell ref="AF20:AH22"/>
    <mergeCell ref="J24:N24"/>
    <mergeCell ref="P10:T10"/>
    <mergeCell ref="Z10:AF10"/>
    <mergeCell ref="P11:T11"/>
    <mergeCell ref="AG11:AM11"/>
    <mergeCell ref="J31:N31"/>
    <mergeCell ref="A25:B25"/>
    <mergeCell ref="A26:B26"/>
    <mergeCell ref="A7:B7"/>
    <mergeCell ref="C10:J10"/>
    <mergeCell ref="C11:J11"/>
    <mergeCell ref="K7:O7"/>
    <mergeCell ref="K9:O9"/>
    <mergeCell ref="C7:J7"/>
    <mergeCell ref="C24:I24"/>
    <mergeCell ref="U6:Y6"/>
    <mergeCell ref="Z7:AF7"/>
    <mergeCell ref="P8:T8"/>
    <mergeCell ref="J23:N23"/>
    <mergeCell ref="Y19:AE19"/>
    <mergeCell ref="Y13:AQ13"/>
    <mergeCell ref="P9:T9"/>
    <mergeCell ref="AG9:AM9"/>
    <mergeCell ref="AL17:AN17"/>
    <mergeCell ref="AG10:AM10"/>
    <mergeCell ref="Z6:AF6"/>
    <mergeCell ref="U7:Y7"/>
    <mergeCell ref="P6:T6"/>
    <mergeCell ref="Z8:AF8"/>
    <mergeCell ref="U9:Y9"/>
    <mergeCell ref="Y18:AE18"/>
    <mergeCell ref="S17:T22"/>
    <mergeCell ref="Y17:AB17"/>
    <mergeCell ref="Y20:AB22"/>
    <mergeCell ref="AF19:AK19"/>
    <mergeCell ref="Z11:AF11"/>
    <mergeCell ref="A8:B8"/>
    <mergeCell ref="Y16:AE16"/>
    <mergeCell ref="A10:B10"/>
    <mergeCell ref="A9:B9"/>
    <mergeCell ref="K8:O8"/>
    <mergeCell ref="K10:O10"/>
    <mergeCell ref="K11:O11"/>
    <mergeCell ref="U8:Y8"/>
    <mergeCell ref="Z9:AF9"/>
    <mergeCell ref="S24:T24"/>
    <mergeCell ref="U24:X24"/>
    <mergeCell ref="Y24:AB24"/>
    <mergeCell ref="S28:T28"/>
    <mergeCell ref="AR14:AR16"/>
    <mergeCell ref="O24:P24"/>
    <mergeCell ref="Q24:R24"/>
    <mergeCell ref="O25:P25"/>
    <mergeCell ref="AF17:AH17"/>
    <mergeCell ref="AI17:AK17"/>
    <mergeCell ref="U25:X25"/>
    <mergeCell ref="U26:X26"/>
    <mergeCell ref="Y25:AB25"/>
    <mergeCell ref="S25:T25"/>
    <mergeCell ref="S30:T30"/>
    <mergeCell ref="S27:T27"/>
    <mergeCell ref="U27:X27"/>
    <mergeCell ref="Y27:AB27"/>
    <mergeCell ref="Y30:AB30"/>
    <mergeCell ref="O47:P47"/>
    <mergeCell ref="J47:N47"/>
    <mergeCell ref="Q56:R56"/>
    <mergeCell ref="J56:N56"/>
    <mergeCell ref="Q57:R57"/>
    <mergeCell ref="S52:T52"/>
    <mergeCell ref="S53:T53"/>
    <mergeCell ref="J53:N53"/>
    <mergeCell ref="Q50:R50"/>
    <mergeCell ref="O48:P48"/>
    <mergeCell ref="U53:X53"/>
    <mergeCell ref="J25:N25"/>
    <mergeCell ref="O37:P37"/>
    <mergeCell ref="J37:N37"/>
    <mergeCell ref="S48:T48"/>
    <mergeCell ref="Q35:R35"/>
    <mergeCell ref="Q37:R37"/>
    <mergeCell ref="O35:P35"/>
    <mergeCell ref="J44:N44"/>
    <mergeCell ref="O40:P40"/>
    <mergeCell ref="AC64:AE64"/>
    <mergeCell ref="AI64:AJ64"/>
    <mergeCell ref="AL62:AN62"/>
    <mergeCell ref="O51:P51"/>
    <mergeCell ref="J52:N52"/>
    <mergeCell ref="Q52:R52"/>
    <mergeCell ref="Y53:AB53"/>
    <mergeCell ref="AC55:AE55"/>
    <mergeCell ref="AF54:AH54"/>
    <mergeCell ref="O54:P54"/>
    <mergeCell ref="AL69:AN70"/>
    <mergeCell ref="AK65:AN65"/>
    <mergeCell ref="AF66:AH66"/>
    <mergeCell ref="AF68:AH68"/>
    <mergeCell ref="AI58:AJ58"/>
    <mergeCell ref="AF69:AH70"/>
    <mergeCell ref="AI61:AJ61"/>
    <mergeCell ref="AL61:AN61"/>
    <mergeCell ref="AF60:AH60"/>
    <mergeCell ref="AF61:AH61"/>
    <mergeCell ref="AK57:AN57"/>
    <mergeCell ref="AI57:AJ57"/>
    <mergeCell ref="AF57:AH57"/>
    <mergeCell ref="O52:P52"/>
    <mergeCell ref="AK56:AN56"/>
    <mergeCell ref="S56:T56"/>
    <mergeCell ref="U55:X55"/>
    <mergeCell ref="Q55:R55"/>
    <mergeCell ref="S54:T54"/>
    <mergeCell ref="AC57:AE57"/>
    <mergeCell ref="Y54:AB54"/>
    <mergeCell ref="Q54:R54"/>
    <mergeCell ref="Q51:R51"/>
    <mergeCell ref="J55:N55"/>
    <mergeCell ref="O55:P55"/>
    <mergeCell ref="O53:P53"/>
    <mergeCell ref="U52:X52"/>
    <mergeCell ref="Y52:AB52"/>
    <mergeCell ref="J51:N51"/>
    <mergeCell ref="S55:T55"/>
    <mergeCell ref="C48:I48"/>
    <mergeCell ref="A49:B49"/>
    <mergeCell ref="C49:I49"/>
    <mergeCell ref="A51:B51"/>
    <mergeCell ref="C50:I50"/>
    <mergeCell ref="A46:B46"/>
    <mergeCell ref="A50:B50"/>
    <mergeCell ref="A48:B48"/>
    <mergeCell ref="C40:I40"/>
    <mergeCell ref="U56:X56"/>
    <mergeCell ref="A11:B11"/>
    <mergeCell ref="C13:I22"/>
    <mergeCell ref="O46:P46"/>
    <mergeCell ref="C43:I43"/>
    <mergeCell ref="O28:P28"/>
    <mergeCell ref="O56:P56"/>
    <mergeCell ref="J50:N50"/>
    <mergeCell ref="J46:N46"/>
    <mergeCell ref="AO59:AQ59"/>
    <mergeCell ref="A13:B22"/>
    <mergeCell ref="U50:X50"/>
    <mergeCell ref="A23:B23"/>
    <mergeCell ref="C23:I23"/>
    <mergeCell ref="A24:B24"/>
    <mergeCell ref="Y57:AB57"/>
    <mergeCell ref="U57:X57"/>
    <mergeCell ref="O59:P59"/>
    <mergeCell ref="U58:X58"/>
    <mergeCell ref="AF71:AH72"/>
    <mergeCell ref="AI59:AJ59"/>
    <mergeCell ref="AC65:AE65"/>
    <mergeCell ref="AO55:AQ55"/>
    <mergeCell ref="AF55:AH55"/>
    <mergeCell ref="AI55:AJ55"/>
    <mergeCell ref="AL55:AN55"/>
    <mergeCell ref="AC60:AE60"/>
    <mergeCell ref="AO56:AQ56"/>
    <mergeCell ref="AO58:AQ58"/>
    <mergeCell ref="S65:T65"/>
    <mergeCell ref="J61:N61"/>
    <mergeCell ref="O64:P64"/>
    <mergeCell ref="AL71:AN72"/>
    <mergeCell ref="AF56:AH56"/>
    <mergeCell ref="AO57:AQ57"/>
    <mergeCell ref="AO65:AQ65"/>
    <mergeCell ref="AI62:AJ62"/>
    <mergeCell ref="Y71:AB72"/>
    <mergeCell ref="AC71:AE72"/>
    <mergeCell ref="AO61:AQ61"/>
    <mergeCell ref="S61:T61"/>
    <mergeCell ref="AO60:AQ60"/>
    <mergeCell ref="AK60:AN60"/>
    <mergeCell ref="Y60:AB60"/>
    <mergeCell ref="Y69:AB70"/>
    <mergeCell ref="AF67:AH67"/>
    <mergeCell ref="Y68:AB68"/>
    <mergeCell ref="U61:X61"/>
    <mergeCell ref="M69:X70"/>
    <mergeCell ref="AL58:AN58"/>
    <mergeCell ref="AL59:AN59"/>
    <mergeCell ref="AI60:AJ60"/>
    <mergeCell ref="Q63:R63"/>
    <mergeCell ref="O61:P61"/>
    <mergeCell ref="S64:T64"/>
    <mergeCell ref="U60:X60"/>
    <mergeCell ref="S60:T60"/>
    <mergeCell ref="Q60:R60"/>
    <mergeCell ref="Q64:R64"/>
    <mergeCell ref="U64:X64"/>
    <mergeCell ref="O60:P60"/>
    <mergeCell ref="Y56:AB56"/>
    <mergeCell ref="Y59:AB59"/>
    <mergeCell ref="AC58:AE58"/>
    <mergeCell ref="S58:T58"/>
    <mergeCell ref="S59:T59"/>
    <mergeCell ref="O57:P57"/>
    <mergeCell ref="AC59:AE59"/>
    <mergeCell ref="Q58:R58"/>
    <mergeCell ref="AF62:AH62"/>
    <mergeCell ref="S63:T63"/>
    <mergeCell ref="Y61:AB61"/>
    <mergeCell ref="Y63:AB63"/>
    <mergeCell ref="U62:X62"/>
    <mergeCell ref="S62:T62"/>
    <mergeCell ref="AC61:AE61"/>
    <mergeCell ref="AC62:AE62"/>
    <mergeCell ref="U63:X63"/>
    <mergeCell ref="AO68:AQ68"/>
    <mergeCell ref="AK64:AN64"/>
    <mergeCell ref="AL66:AN66"/>
    <mergeCell ref="AO66:AQ66"/>
    <mergeCell ref="AO67:AQ67"/>
    <mergeCell ref="AL68:AN68"/>
    <mergeCell ref="Y64:AB64"/>
    <mergeCell ref="AI66:AJ66"/>
    <mergeCell ref="AO62:AQ62"/>
    <mergeCell ref="AK63:AN63"/>
    <mergeCell ref="Y65:AB65"/>
    <mergeCell ref="AO64:AQ64"/>
    <mergeCell ref="AC66:AE66"/>
    <mergeCell ref="AO63:AQ63"/>
    <mergeCell ref="AI63:AJ63"/>
    <mergeCell ref="AC63:AE63"/>
    <mergeCell ref="Y67:AB67"/>
    <mergeCell ref="AC67:AE67"/>
    <mergeCell ref="AI68:AJ68"/>
    <mergeCell ref="AC68:AE68"/>
    <mergeCell ref="Y66:AB66"/>
    <mergeCell ref="AI67:AJ67"/>
    <mergeCell ref="AC56:AE56"/>
    <mergeCell ref="AO69:AQ70"/>
    <mergeCell ref="AI65:AJ65"/>
    <mergeCell ref="AF65:AH65"/>
    <mergeCell ref="AF63:AH63"/>
    <mergeCell ref="A77:Z77"/>
    <mergeCell ref="Q61:R61"/>
    <mergeCell ref="S57:T57"/>
    <mergeCell ref="O58:P58"/>
    <mergeCell ref="O63:P63"/>
    <mergeCell ref="A54:B54"/>
    <mergeCell ref="U36:X36"/>
    <mergeCell ref="U38:X38"/>
    <mergeCell ref="U54:X54"/>
    <mergeCell ref="C52:I52"/>
    <mergeCell ref="O38:P38"/>
    <mergeCell ref="Q38:R38"/>
    <mergeCell ref="J48:N48"/>
    <mergeCell ref="C46:I46"/>
    <mergeCell ref="O50:P50"/>
    <mergeCell ref="A91:Z91"/>
    <mergeCell ref="A92:Z92"/>
    <mergeCell ref="O26:P26"/>
    <mergeCell ref="S29:T29"/>
    <mergeCell ref="Q31:R31"/>
    <mergeCell ref="S31:T31"/>
    <mergeCell ref="Q26:R26"/>
    <mergeCell ref="J40:N40"/>
    <mergeCell ref="Q48:R48"/>
    <mergeCell ref="C55:I55"/>
    <mergeCell ref="O49:P49"/>
    <mergeCell ref="C53:I53"/>
    <mergeCell ref="Q53:R53"/>
    <mergeCell ref="J60:N60"/>
    <mergeCell ref="M66:X66"/>
    <mergeCell ref="M73:X73"/>
    <mergeCell ref="J54:N54"/>
    <mergeCell ref="C54:I54"/>
    <mergeCell ref="Q59:R59"/>
    <mergeCell ref="M68:X68"/>
    <mergeCell ref="A71:I71"/>
    <mergeCell ref="C60:I60"/>
    <mergeCell ref="C63:I63"/>
    <mergeCell ref="J63:N63"/>
    <mergeCell ref="A62:B62"/>
    <mergeCell ref="C61:I61"/>
    <mergeCell ref="C62:I62"/>
    <mergeCell ref="A61:B61"/>
    <mergeCell ref="A64:B64"/>
    <mergeCell ref="A60:B60"/>
    <mergeCell ref="C64:I64"/>
    <mergeCell ref="J64:N64"/>
    <mergeCell ref="M67:X67"/>
    <mergeCell ref="S51:T51"/>
    <mergeCell ref="A65:B65"/>
    <mergeCell ref="A52:B52"/>
    <mergeCell ref="O65:P65"/>
    <mergeCell ref="C65:I65"/>
    <mergeCell ref="J62:N62"/>
    <mergeCell ref="O62:P62"/>
    <mergeCell ref="C37:I37"/>
    <mergeCell ref="J36:N36"/>
    <mergeCell ref="H111:R111"/>
    <mergeCell ref="Q36:R36"/>
    <mergeCell ref="S36:T36"/>
    <mergeCell ref="J59:N59"/>
    <mergeCell ref="J65:N65"/>
    <mergeCell ref="J58:N58"/>
    <mergeCell ref="S37:T37"/>
    <mergeCell ref="C44:I44"/>
    <mergeCell ref="A42:B42"/>
    <mergeCell ref="C42:I42"/>
    <mergeCell ref="J42:N42"/>
    <mergeCell ref="A43:B43"/>
    <mergeCell ref="J43:N43"/>
    <mergeCell ref="Y38:AB38"/>
    <mergeCell ref="S38:T38"/>
    <mergeCell ref="U40:X40"/>
    <mergeCell ref="S39:T39"/>
    <mergeCell ref="A40:B40"/>
    <mergeCell ref="J35:N35"/>
    <mergeCell ref="Y43:AB43"/>
    <mergeCell ref="S42:T42"/>
    <mergeCell ref="Q43:R43"/>
    <mergeCell ref="S35:T35"/>
    <mergeCell ref="Y36:AB36"/>
    <mergeCell ref="Y37:AB37"/>
    <mergeCell ref="U37:X37"/>
    <mergeCell ref="S43:T43"/>
    <mergeCell ref="U35:X35"/>
    <mergeCell ref="S44:T44"/>
    <mergeCell ref="Q44:R44"/>
    <mergeCell ref="O43:P43"/>
    <mergeCell ref="O44:P44"/>
    <mergeCell ref="AI41:AJ41"/>
    <mergeCell ref="U41:X41"/>
    <mergeCell ref="Y41:AB41"/>
    <mergeCell ref="AC41:AE41"/>
    <mergeCell ref="AF41:AH41"/>
    <mergeCell ref="Q41:R41"/>
    <mergeCell ref="AF34:AH34"/>
    <mergeCell ref="A27:B27"/>
    <mergeCell ref="C27:I27"/>
    <mergeCell ref="J27:N27"/>
    <mergeCell ref="O27:P27"/>
    <mergeCell ref="Q27:R27"/>
    <mergeCell ref="Q28:R28"/>
    <mergeCell ref="A32:B32"/>
    <mergeCell ref="C32:I32"/>
    <mergeCell ref="A34:B34"/>
    <mergeCell ref="C35:I35"/>
    <mergeCell ref="AC27:AE27"/>
    <mergeCell ref="AF27:AH27"/>
    <mergeCell ref="AI27:AJ27"/>
    <mergeCell ref="AL27:AN27"/>
    <mergeCell ref="AO27:AQ27"/>
    <mergeCell ref="U33:X33"/>
    <mergeCell ref="U32:X32"/>
    <mergeCell ref="U29:X29"/>
    <mergeCell ref="AO28:AQ28"/>
  </mergeCells>
  <printOptions/>
  <pageMargins left="0" right="0" top="0.984251968503937" bottom="0.5905511811023623" header="0.5118110236220472" footer="0.5118110236220472"/>
  <pageSetup horizontalDpi="300" verticalDpi="300" orientation="landscape" paperSize="9" scale="99" r:id="rId1"/>
  <rowBreaks count="1" manualBreakCount="1">
    <brk id="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57" sqref="A57:A59"/>
    </sheetView>
  </sheetViews>
  <sheetFormatPr defaultColWidth="9.00390625" defaultRowHeight="12.75"/>
  <sheetData>
    <row r="1" spans="1:9" ht="15.75">
      <c r="A1" s="435" t="s">
        <v>125</v>
      </c>
      <c r="B1" s="435"/>
      <c r="C1" s="435"/>
      <c r="D1" s="435"/>
      <c r="E1" s="435"/>
      <c r="F1" s="435"/>
      <c r="G1" s="435"/>
      <c r="H1" s="435"/>
      <c r="I1" s="435"/>
    </row>
    <row r="2" spans="1:9" ht="15.75">
      <c r="A2" s="436" t="s">
        <v>194</v>
      </c>
      <c r="B2" s="436"/>
      <c r="C2" s="436"/>
      <c r="D2" s="436"/>
      <c r="E2" s="436"/>
      <c r="F2" s="436"/>
      <c r="G2" s="436"/>
      <c r="H2" s="436"/>
      <c r="I2" s="436"/>
    </row>
    <row r="3" spans="1:9" ht="15.75">
      <c r="A3" s="436" t="s">
        <v>195</v>
      </c>
      <c r="B3" s="436"/>
      <c r="C3" s="436"/>
      <c r="D3" s="436"/>
      <c r="E3" s="436"/>
      <c r="F3" s="436"/>
      <c r="G3" s="436"/>
      <c r="H3" s="436"/>
      <c r="I3" s="436"/>
    </row>
    <row r="4" spans="1:9" ht="15.75">
      <c r="A4" s="433" t="s">
        <v>126</v>
      </c>
      <c r="B4" s="433"/>
      <c r="C4" s="433"/>
      <c r="D4" s="433"/>
      <c r="E4" s="433"/>
      <c r="F4" s="433"/>
      <c r="G4" s="433"/>
      <c r="H4" s="433"/>
      <c r="I4" s="433"/>
    </row>
    <row r="5" spans="1:9" ht="12.75">
      <c r="A5" s="437"/>
      <c r="B5" s="437"/>
      <c r="C5" s="437"/>
      <c r="D5" s="437"/>
      <c r="E5" s="437"/>
      <c r="F5" s="437"/>
      <c r="G5" s="437"/>
      <c r="H5" s="437"/>
      <c r="I5" s="437"/>
    </row>
    <row r="6" spans="1:9" ht="15.75">
      <c r="A6" s="434" t="s">
        <v>107</v>
      </c>
      <c r="B6" s="434"/>
      <c r="C6" s="434"/>
      <c r="D6" s="434"/>
      <c r="E6" s="434"/>
      <c r="F6" s="434"/>
      <c r="G6" s="434"/>
      <c r="H6" s="434"/>
      <c r="I6" s="434"/>
    </row>
    <row r="7" spans="1:9" ht="15.75">
      <c r="A7" s="433"/>
      <c r="B7" s="433"/>
      <c r="C7" s="433"/>
      <c r="D7" s="433"/>
      <c r="E7" s="433"/>
      <c r="F7" s="433"/>
      <c r="G7" s="433"/>
      <c r="H7" s="433"/>
      <c r="I7" s="433"/>
    </row>
    <row r="8" spans="1:9" ht="15.75">
      <c r="A8" s="434"/>
      <c r="B8" s="434"/>
      <c r="C8" s="434"/>
      <c r="D8" s="434"/>
      <c r="E8" s="434"/>
      <c r="F8" s="434"/>
      <c r="G8" s="434"/>
      <c r="H8" s="434"/>
      <c r="I8" s="434"/>
    </row>
    <row r="9" spans="1:9" ht="15.75">
      <c r="A9" s="434"/>
      <c r="B9" s="434"/>
      <c r="C9" s="434"/>
      <c r="D9" s="434"/>
      <c r="E9" s="434"/>
      <c r="F9" s="434"/>
      <c r="G9" s="434"/>
      <c r="H9" s="434"/>
      <c r="I9" s="434"/>
    </row>
    <row r="10" spans="1:9" ht="15.75">
      <c r="A10" s="431"/>
      <c r="B10" s="431"/>
      <c r="C10" s="431"/>
      <c r="D10" s="431"/>
      <c r="E10" s="431"/>
      <c r="F10" s="431"/>
      <c r="G10" s="431"/>
      <c r="H10" s="431"/>
      <c r="I10" s="431"/>
    </row>
    <row r="11" spans="1:9" ht="15.75">
      <c r="A11" s="431"/>
      <c r="B11" s="431"/>
      <c r="C11" s="431"/>
      <c r="D11" s="431"/>
      <c r="E11" s="431"/>
      <c r="F11" s="431"/>
      <c r="G11" s="431"/>
      <c r="H11" s="431"/>
      <c r="I11" s="431"/>
    </row>
    <row r="12" spans="1:9" ht="15.75">
      <c r="A12" s="431"/>
      <c r="B12" s="431"/>
      <c r="C12" s="431"/>
      <c r="D12" s="431"/>
      <c r="E12" s="431"/>
      <c r="F12" s="431"/>
      <c r="G12" s="431"/>
      <c r="H12" s="431"/>
      <c r="I12" s="431"/>
    </row>
    <row r="13" spans="1:9" ht="15.75">
      <c r="A13" s="431"/>
      <c r="B13" s="431"/>
      <c r="C13" s="431"/>
      <c r="D13" s="431"/>
      <c r="E13" s="431"/>
      <c r="F13" s="431"/>
      <c r="G13" s="431"/>
      <c r="H13" s="431"/>
      <c r="I13" s="431"/>
    </row>
    <row r="14" spans="1:9" ht="18.75">
      <c r="A14" s="429" t="s">
        <v>108</v>
      </c>
      <c r="B14" s="429"/>
      <c r="C14" s="429"/>
      <c r="D14" s="429"/>
      <c r="E14" s="429"/>
      <c r="F14" s="429"/>
      <c r="G14" s="429"/>
      <c r="H14" s="429"/>
      <c r="I14" s="429"/>
    </row>
    <row r="15" spans="1:9" ht="18.75">
      <c r="A15" s="428"/>
      <c r="B15" s="428"/>
      <c r="C15" s="428"/>
      <c r="D15" s="428"/>
      <c r="E15" s="428"/>
      <c r="F15" s="428"/>
      <c r="G15" s="428"/>
      <c r="H15" s="428"/>
      <c r="I15" s="428"/>
    </row>
    <row r="16" spans="1:9" ht="18.75">
      <c r="A16" s="428" t="s">
        <v>109</v>
      </c>
      <c r="B16" s="428"/>
      <c r="C16" s="428"/>
      <c r="D16" s="428"/>
      <c r="E16" s="428"/>
      <c r="F16" s="428"/>
      <c r="G16" s="428"/>
      <c r="H16" s="428"/>
      <c r="I16" s="428"/>
    </row>
    <row r="17" spans="1:9" ht="18.75">
      <c r="A17" s="428" t="s">
        <v>127</v>
      </c>
      <c r="B17" s="428"/>
      <c r="C17" s="428"/>
      <c r="D17" s="428"/>
      <c r="E17" s="428"/>
      <c r="F17" s="428"/>
      <c r="G17" s="428"/>
      <c r="H17" s="428"/>
      <c r="I17" s="428"/>
    </row>
    <row r="18" spans="1:9" ht="15.75">
      <c r="A18" s="432" t="s">
        <v>196</v>
      </c>
      <c r="B18" s="432"/>
      <c r="C18" s="432"/>
      <c r="D18" s="432"/>
      <c r="E18" s="432"/>
      <c r="F18" s="432"/>
      <c r="G18" s="432"/>
      <c r="H18" s="432"/>
      <c r="I18" s="432"/>
    </row>
    <row r="19" spans="1:9" ht="18.75">
      <c r="A19" s="428" t="s">
        <v>193</v>
      </c>
      <c r="B19" s="428"/>
      <c r="C19" s="428"/>
      <c r="D19" s="428"/>
      <c r="E19" s="428"/>
      <c r="F19" s="428"/>
      <c r="G19" s="428"/>
      <c r="H19" s="428"/>
      <c r="I19" s="428"/>
    </row>
    <row r="20" spans="1:9" ht="18.75">
      <c r="A20" s="429" t="s">
        <v>128</v>
      </c>
      <c r="B20" s="429"/>
      <c r="C20" s="429"/>
      <c r="D20" s="429"/>
      <c r="E20" s="429"/>
      <c r="F20" s="429"/>
      <c r="G20" s="429"/>
      <c r="H20" s="429"/>
      <c r="I20" s="429"/>
    </row>
    <row r="21" spans="1:9" ht="18.75">
      <c r="A21" s="428"/>
      <c r="B21" s="428"/>
      <c r="C21" s="428"/>
      <c r="D21" s="428"/>
      <c r="E21" s="428"/>
      <c r="F21" s="428"/>
      <c r="G21" s="428"/>
      <c r="H21" s="428"/>
      <c r="I21" s="428"/>
    </row>
    <row r="22" spans="1:9" ht="18.75">
      <c r="A22" s="428"/>
      <c r="B22" s="428"/>
      <c r="C22" s="428"/>
      <c r="D22" s="428"/>
      <c r="E22" s="428"/>
      <c r="F22" s="428"/>
      <c r="G22" s="428"/>
      <c r="H22" s="428"/>
      <c r="I22" s="428"/>
    </row>
    <row r="23" spans="1:9" ht="18.75">
      <c r="A23" s="430"/>
      <c r="B23" s="430"/>
      <c r="C23" s="430"/>
      <c r="D23" s="430"/>
      <c r="E23" s="430"/>
      <c r="F23" s="430"/>
      <c r="G23" s="430"/>
      <c r="H23" s="430"/>
      <c r="I23" s="430"/>
    </row>
    <row r="24" spans="1:9" ht="18.75">
      <c r="A24" s="427"/>
      <c r="B24" s="427"/>
      <c r="C24" s="427"/>
      <c r="D24" s="427"/>
      <c r="E24" s="427"/>
      <c r="F24" s="427"/>
      <c r="G24" s="427"/>
      <c r="H24" s="427"/>
      <c r="I24" s="427"/>
    </row>
    <row r="25" spans="1:9" ht="18.75">
      <c r="A25" s="427"/>
      <c r="B25" s="427"/>
      <c r="C25" s="427"/>
      <c r="D25" s="427"/>
      <c r="E25" s="427"/>
      <c r="F25" s="427"/>
      <c r="G25" s="427"/>
      <c r="H25" s="427"/>
      <c r="I25" s="427"/>
    </row>
    <row r="26" spans="1:9" ht="18.75">
      <c r="A26" s="427"/>
      <c r="B26" s="427"/>
      <c r="C26" s="427"/>
      <c r="D26" s="427"/>
      <c r="E26" s="427"/>
      <c r="F26" s="427"/>
      <c r="G26" s="427"/>
      <c r="H26" s="427"/>
      <c r="I26" s="427"/>
    </row>
    <row r="27" spans="1:9" ht="18.75">
      <c r="A27" s="426" t="s">
        <v>117</v>
      </c>
      <c r="B27" s="426"/>
      <c r="C27" s="426"/>
      <c r="D27" s="426"/>
      <c r="E27" s="426"/>
      <c r="F27" s="426"/>
      <c r="G27" s="426"/>
      <c r="H27" s="426"/>
      <c r="I27" s="426"/>
    </row>
    <row r="28" spans="1:9" ht="18.75">
      <c r="A28" s="425" t="s">
        <v>114</v>
      </c>
      <c r="B28" s="426"/>
      <c r="C28" s="426"/>
      <c r="D28" s="426"/>
      <c r="E28" s="426"/>
      <c r="F28" s="426"/>
      <c r="G28" s="426"/>
      <c r="H28" s="426"/>
      <c r="I28" s="426"/>
    </row>
    <row r="29" spans="1:9" ht="18.75">
      <c r="A29" s="423" t="s">
        <v>110</v>
      </c>
      <c r="B29" s="423"/>
      <c r="C29" s="423"/>
      <c r="D29" s="423"/>
      <c r="E29" s="423"/>
      <c r="F29" s="423"/>
      <c r="G29" s="423"/>
      <c r="H29" s="423"/>
      <c r="I29" s="423"/>
    </row>
    <row r="30" spans="1:9" ht="18.75">
      <c r="A30" s="423" t="s">
        <v>149</v>
      </c>
      <c r="B30" s="423"/>
      <c r="C30" s="423"/>
      <c r="D30" s="423"/>
      <c r="E30" s="423"/>
      <c r="F30" s="423"/>
      <c r="G30" s="423"/>
      <c r="H30" s="423"/>
      <c r="I30" s="423"/>
    </row>
    <row r="31" spans="1:9" ht="18.75">
      <c r="A31" s="424" t="s">
        <v>111</v>
      </c>
      <c r="B31" s="424"/>
      <c r="C31" s="424"/>
      <c r="D31" s="424"/>
      <c r="E31" s="424"/>
      <c r="F31" s="424"/>
      <c r="G31" s="424"/>
      <c r="H31" s="424"/>
      <c r="I31" s="424"/>
    </row>
    <row r="32" spans="1:9" ht="18.75">
      <c r="A32" s="423" t="s">
        <v>112</v>
      </c>
      <c r="B32" s="423"/>
      <c r="C32" s="423"/>
      <c r="D32" s="423"/>
      <c r="E32" s="423"/>
      <c r="F32" s="423"/>
      <c r="G32" s="423"/>
      <c r="H32" s="423"/>
      <c r="I32" s="423"/>
    </row>
    <row r="33" spans="1:9" ht="18.75">
      <c r="A33" s="424" t="s">
        <v>113</v>
      </c>
      <c r="B33" s="424"/>
      <c r="C33" s="424"/>
      <c r="D33" s="424"/>
      <c r="E33" s="424"/>
      <c r="F33" s="424"/>
      <c r="G33" s="424"/>
      <c r="H33" s="424"/>
      <c r="I33" s="424"/>
    </row>
  </sheetData>
  <sheetProtection/>
  <mergeCells count="33">
    <mergeCell ref="A1:I1"/>
    <mergeCell ref="A2:I2"/>
    <mergeCell ref="A3:I3"/>
    <mergeCell ref="A4:I4"/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32:I32"/>
    <mergeCell ref="A33:I33"/>
    <mergeCell ref="A28:I28"/>
    <mergeCell ref="A25:I25"/>
    <mergeCell ref="A26:I26"/>
    <mergeCell ref="A27:I27"/>
    <mergeCell ref="A29:I29"/>
    <mergeCell ref="A30:I30"/>
    <mergeCell ref="A31:I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Валентина Фёдоровна</dc:creator>
  <cp:keywords/>
  <dc:description/>
  <cp:lastModifiedBy>User</cp:lastModifiedBy>
  <cp:lastPrinted>2016-09-10T04:22:56Z</cp:lastPrinted>
  <dcterms:created xsi:type="dcterms:W3CDTF">2008-07-17T16:03:06Z</dcterms:created>
  <dcterms:modified xsi:type="dcterms:W3CDTF">2017-02-18T05:45:09Z</dcterms:modified>
  <cp:category/>
  <cp:version/>
  <cp:contentType/>
  <cp:contentStatus/>
</cp:coreProperties>
</file>