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0" windowWidth="15060" windowHeight="9330" activeTab="0"/>
  </bookViews>
  <sheets>
    <sheet name="Лист1" sheetId="1" r:id="rId1"/>
    <sheet name="титульный" sheetId="2" r:id="rId2"/>
    <sheet name="Лист3" sheetId="3" r:id="rId3"/>
  </sheets>
  <definedNames>
    <definedName name="_xlnm.Print_Area" localSheetId="0">'Лист1'!$A$1:$BB$259</definedName>
  </definedNames>
  <calcPr fullCalcOnLoad="1" refMode="R1C1"/>
</workbook>
</file>

<file path=xl/sharedStrings.xml><?xml version="1.0" encoding="utf-8"?>
<sst xmlns="http://schemas.openxmlformats.org/spreadsheetml/2006/main" count="447" uniqueCount="316">
  <si>
    <t>Каникулы</t>
  </si>
  <si>
    <t>недель</t>
  </si>
  <si>
    <t>ИНДЕКС</t>
  </si>
  <si>
    <t>Распределение обязательных учебных занятий по</t>
  </si>
  <si>
    <t>курсам и семестрам</t>
  </si>
  <si>
    <t>II курс</t>
  </si>
  <si>
    <t>III курс</t>
  </si>
  <si>
    <t>I курс</t>
  </si>
  <si>
    <t>Семестры</t>
  </si>
  <si>
    <t>Иностранный язык</t>
  </si>
  <si>
    <t>Физическая культура</t>
  </si>
  <si>
    <t>ОГСЭ.ОО</t>
  </si>
  <si>
    <t>ОГСЭ.01</t>
  </si>
  <si>
    <t>ОГСЭ.02</t>
  </si>
  <si>
    <t>Основы философии</t>
  </si>
  <si>
    <t>ОГСЭ.03</t>
  </si>
  <si>
    <t>ОГСЭ.04</t>
  </si>
  <si>
    <t>ЕН.ОО</t>
  </si>
  <si>
    <t>Кабинеты:</t>
  </si>
  <si>
    <t>I V курс</t>
  </si>
  <si>
    <t>Количество</t>
  </si>
  <si>
    <t>ЕН.01</t>
  </si>
  <si>
    <t>Математика</t>
  </si>
  <si>
    <t>ЕН.02</t>
  </si>
  <si>
    <t>Общепрофессиональные дисциплины</t>
  </si>
  <si>
    <t>ВСЕГО</t>
  </si>
  <si>
    <t>Мастерские</t>
  </si>
  <si>
    <t>Безопасность жизнедеятельности</t>
  </si>
  <si>
    <t>История</t>
  </si>
  <si>
    <t>Максимальная</t>
  </si>
  <si>
    <t>Самостоятельная работа</t>
  </si>
  <si>
    <t>Обязательная аудиторная</t>
  </si>
  <si>
    <t>всего занятий</t>
  </si>
  <si>
    <t>лабораторн. и практических занятий, вкл.</t>
  </si>
  <si>
    <t>курсовых работ  (проектов)</t>
  </si>
  <si>
    <t>Учебная нагрузка обучающихся (час.)</t>
  </si>
  <si>
    <t>Математический и общий естественнонаучный цикл</t>
  </si>
  <si>
    <t>П.00</t>
  </si>
  <si>
    <t>Профессиональный цикл</t>
  </si>
  <si>
    <t>ОП.ОО</t>
  </si>
  <si>
    <t>ОП.01</t>
  </si>
  <si>
    <t>ОП.02</t>
  </si>
  <si>
    <t>ОП.03</t>
  </si>
  <si>
    <t>ОП.04</t>
  </si>
  <si>
    <t>ПМ.00</t>
  </si>
  <si>
    <t>Профессиональные модули</t>
  </si>
  <si>
    <t>ПМ.01</t>
  </si>
  <si>
    <t>МДК.01.01.</t>
  </si>
  <si>
    <t>МДК.01.02.</t>
  </si>
  <si>
    <t>ПМ.02</t>
  </si>
  <si>
    <t>МДК.02.01.</t>
  </si>
  <si>
    <t>ПМ.03</t>
  </si>
  <si>
    <t xml:space="preserve">Информатика </t>
  </si>
  <si>
    <t>Инженерная графика</t>
  </si>
  <si>
    <t>Техническая механика</t>
  </si>
  <si>
    <t>ОП.05</t>
  </si>
  <si>
    <t>ОП.06</t>
  </si>
  <si>
    <t>ОП.07</t>
  </si>
  <si>
    <t>Выполнение работ по одной или нескольким профессиям рабочих, должностям служащих</t>
  </si>
  <si>
    <t>Учебная практика</t>
  </si>
  <si>
    <t>Промежуточная аттестация</t>
  </si>
  <si>
    <t>ГИА.ОО</t>
  </si>
  <si>
    <t>Государственная (итоговая) аттестация</t>
  </si>
  <si>
    <t>Общий гуманитарный и социально-экономический цикл</t>
  </si>
  <si>
    <t>Основы электротехники</t>
  </si>
  <si>
    <t>Основы геодезии</t>
  </si>
  <si>
    <t>Информационные технологии в профессиональной деятельности</t>
  </si>
  <si>
    <t>Участие в проектировании зданий и сооружений</t>
  </si>
  <si>
    <t>Проектирование зданий и сооружений</t>
  </si>
  <si>
    <t>Проект производства работ</t>
  </si>
  <si>
    <t>Выполнение технологических процессов при строительстве, эксплуатации и реконструкции строительных объектов</t>
  </si>
  <si>
    <t>Организация технологических процессов при строительстве, эксплуатации и реконструкции строительных объектов</t>
  </si>
  <si>
    <t>МДК.02.02.</t>
  </si>
  <si>
    <t>Учёт и контроль технологических процессов</t>
  </si>
  <si>
    <t>МДК.03.01.</t>
  </si>
  <si>
    <t>Управление деятельностью структурных подразделений при выполнении строительно-монтажных работ, эксплуатации и реконструкции зданий и сооружений</t>
  </si>
  <si>
    <t>ПМ.04</t>
  </si>
  <si>
    <t>Организация видов работ при эксплуатации и реконструкции строительных объектов</t>
  </si>
  <si>
    <t>МДК.04.01.</t>
  </si>
  <si>
    <t>Эксплуатация зданий</t>
  </si>
  <si>
    <t>Реконструкция зданий</t>
  </si>
  <si>
    <t>МДК.04.02.</t>
  </si>
  <si>
    <t>ПМ.05</t>
  </si>
  <si>
    <t>Организация деятельности структурных подразделений при выполнении строительно-монтажных работ, эксплуатации и реконструкции зданий и сооружений</t>
  </si>
  <si>
    <t>Экономика организации</t>
  </si>
  <si>
    <t>2. Сводные данные по бюджету времени (в неделях)</t>
  </si>
  <si>
    <t>Курс обучения</t>
  </si>
  <si>
    <t>Обучение по УД и МДК</t>
  </si>
  <si>
    <t>Производственная практика</t>
  </si>
  <si>
    <t>ПП</t>
  </si>
  <si>
    <t>ПДП Для СПО</t>
  </si>
  <si>
    <t>Государственная аттестация</t>
  </si>
  <si>
    <t>Всего</t>
  </si>
  <si>
    <t>Наименование циклов, дисциплин, профессиональных модулей, МДК, практик</t>
  </si>
  <si>
    <t>УП.01.01</t>
  </si>
  <si>
    <t>ПП.01.01</t>
  </si>
  <si>
    <t>УП.02.01</t>
  </si>
  <si>
    <t>ПП.02.01</t>
  </si>
  <si>
    <t>УП.03.01</t>
  </si>
  <si>
    <t>ПП.03.01</t>
  </si>
  <si>
    <t>УП.04.01</t>
  </si>
  <si>
    <t>ПП.04.01</t>
  </si>
  <si>
    <t>УП.05.01</t>
  </si>
  <si>
    <t xml:space="preserve">Вариативная часть ОПОП распределена следующим образом:                                                                                                                                                                     </t>
  </si>
  <si>
    <t>ПДП</t>
  </si>
  <si>
    <t xml:space="preserve"> Преддипломная практика</t>
  </si>
  <si>
    <t>МДК.05.01</t>
  </si>
  <si>
    <t>-, -, -, -, -, -, -, ДЗ</t>
  </si>
  <si>
    <t>-, -, ДЗ, -, -, -, -, -</t>
  </si>
  <si>
    <t>Обучение по учебным циклам</t>
  </si>
  <si>
    <t>Производственная практика (по профилю специальности)</t>
  </si>
  <si>
    <t>Производственная практика (преддипломная)</t>
  </si>
  <si>
    <t>Каникулярное время</t>
  </si>
  <si>
    <t>Итого</t>
  </si>
  <si>
    <t>8 нед.</t>
  </si>
  <si>
    <t>4 нед.</t>
  </si>
  <si>
    <t>6 нед.</t>
  </si>
  <si>
    <t>Перечень кабинетов, лабораторий,  мастерских и других помещений</t>
  </si>
  <si>
    <t>социально-экономических дисциплин;</t>
  </si>
  <si>
    <t>математики;</t>
  </si>
  <si>
    <t xml:space="preserve">информатики; </t>
  </si>
  <si>
    <t>инженерной графики;</t>
  </si>
  <si>
    <t>технической механики</t>
  </si>
  <si>
    <t>электротехники ;</t>
  </si>
  <si>
    <t>строительных материалов и изделий;</t>
  </si>
  <si>
    <t>основ инженерной геологии при производстве работ на строительной площадке;</t>
  </si>
  <si>
    <t>основ геодезии;</t>
  </si>
  <si>
    <t>инженерных сетей и оборудования территорий, зданий и стройплощадок;</t>
  </si>
  <si>
    <t>экономики организации;</t>
  </si>
  <si>
    <t>проектно-сметного дела;</t>
  </si>
  <si>
    <t>эксплуатация зданий;</t>
  </si>
  <si>
    <t>реконструкции зданий;</t>
  </si>
  <si>
    <t>проектирования производства работ;</t>
  </si>
  <si>
    <t>технологии и организации строительных процессов;</t>
  </si>
  <si>
    <t>безопасности жизнедеятельности и охраны труда;</t>
  </si>
  <si>
    <t>оперативного управления деятельностью структурных подразделений.</t>
  </si>
  <si>
    <t>Лаборатории:</t>
  </si>
  <si>
    <t xml:space="preserve">безопасности жизнедеятельности; </t>
  </si>
  <si>
    <t>испытания строительных материалов и конструкций;</t>
  </si>
  <si>
    <t>технической механики;</t>
  </si>
  <si>
    <t>информационных технологий в профессиональной деятельности.</t>
  </si>
  <si>
    <t>каменных работ;</t>
  </si>
  <si>
    <t>плотнично-столярных работ;</t>
  </si>
  <si>
    <t>штукатурных и облицовочных работ;</t>
  </si>
  <si>
    <t>малярных работ.</t>
  </si>
  <si>
    <t>Полигоны:</t>
  </si>
  <si>
    <t>геодезический.</t>
  </si>
  <si>
    <t>Спортивный комплекс:</t>
  </si>
  <si>
    <t>спортивный зал;</t>
  </si>
  <si>
    <t>открытый стадион широкого профиля с элементами полосы препятствий;</t>
  </si>
  <si>
    <t>место для стрельбы.</t>
  </si>
  <si>
    <t>Залы:</t>
  </si>
  <si>
    <t>библиотека;</t>
  </si>
  <si>
    <t>актовый зал.</t>
  </si>
  <si>
    <t>Форма текущего контроля знаний - накопительная система оценивания.</t>
  </si>
  <si>
    <t>Продолжительность учебной недели - шестидневка.</t>
  </si>
  <si>
    <t>(всего 5  недель)</t>
  </si>
  <si>
    <t>-, -, -, -,  ДЗ,-, -, -</t>
  </si>
  <si>
    <t xml:space="preserve"> -, -, -, -, -, ДЗ, -, -</t>
  </si>
  <si>
    <t>Формы промежуточной аттестации</t>
  </si>
  <si>
    <t>-, -, -, -, -,ДЗ, -, -</t>
  </si>
  <si>
    <t>Нормативная база реализации ОПОП.</t>
  </si>
  <si>
    <t>Организация учебного процесса и режим занятий.</t>
  </si>
  <si>
    <t>Максимальный объем учебной нагрузки обучающихся составляет 54 академических часа в неделю.</t>
  </si>
  <si>
    <t>Обязательный объем учебной нагрузки составляет 36 часов.</t>
  </si>
  <si>
    <t>Продолжительность учебных занятий - 45 минут (проводятся парами).</t>
  </si>
  <si>
    <t>Вариативная часть.</t>
  </si>
  <si>
    <t>практикоориентированность,%</t>
  </si>
  <si>
    <t>УЧЕБНЫЙ ПЛАН</t>
  </si>
  <si>
    <t>основной профессиональной образовательной программы</t>
  </si>
  <si>
    <t xml:space="preserve">среднего профессионального образования </t>
  </si>
  <si>
    <t>ГБОУ СПО « Дзержинский индустриально-коммерческий техникум»</t>
  </si>
  <si>
    <t>по программе базовой подготовки</t>
  </si>
  <si>
    <r>
      <t>Форма обучения</t>
    </r>
    <r>
      <rPr>
        <sz val="14"/>
        <rFont val="Times New Roman"/>
        <family val="1"/>
      </rPr>
      <t xml:space="preserve"> - очная</t>
    </r>
  </si>
  <si>
    <r>
      <t>Нормативный срок освоения ОПОП</t>
    </r>
    <r>
      <rPr>
        <sz val="14"/>
        <rFont val="Times New Roman"/>
        <family val="1"/>
      </rPr>
      <t xml:space="preserve"> – 2 год. 10 мес.</t>
    </r>
  </si>
  <si>
    <r>
      <t>на базе основного общего</t>
    </r>
    <r>
      <rPr>
        <sz val="18"/>
        <rFont val="Times New Roman"/>
        <family val="1"/>
      </rPr>
      <t xml:space="preserve"> </t>
    </r>
    <r>
      <rPr>
        <sz val="14"/>
        <rFont val="Times New Roman"/>
        <family val="1"/>
      </rPr>
      <t>образования</t>
    </r>
  </si>
  <si>
    <r>
      <t>Профиль получаемого профессионального образования</t>
    </r>
    <r>
      <rPr>
        <sz val="14"/>
        <rFont val="Times New Roman"/>
        <family val="1"/>
      </rPr>
      <t xml:space="preserve"> </t>
    </r>
  </si>
  <si>
    <t>270802 Строительство и эксплуатация зданий и сооружений</t>
  </si>
  <si>
    <t>технический</t>
  </si>
  <si>
    <r>
      <t>Квалификация:</t>
    </r>
    <r>
      <rPr>
        <sz val="14"/>
        <rFont val="Times New Roman"/>
        <family val="1"/>
      </rPr>
      <t xml:space="preserve"> техник</t>
    </r>
  </si>
  <si>
    <t>Утверждаю</t>
  </si>
  <si>
    <t xml:space="preserve">директор ГБОУ СПО «Дзержинский </t>
  </si>
  <si>
    <t>индустриально-коммерческий техникум</t>
  </si>
  <si>
    <r>
      <t xml:space="preserve">___________________ / </t>
    </r>
    <r>
      <rPr>
        <u val="single"/>
        <sz val="12"/>
        <rFont val="Times New Roman"/>
        <family val="1"/>
      </rPr>
      <t>Е.А.Скребков</t>
    </r>
  </si>
  <si>
    <t>личная подпись</t>
  </si>
  <si>
    <t>«_____»____________ 20 __ г.</t>
  </si>
  <si>
    <t xml:space="preserve">по специальности среднего профессионального образования </t>
  </si>
  <si>
    <t>в том числе</t>
  </si>
  <si>
    <t>учебная практика</t>
  </si>
  <si>
    <t>производственная практика</t>
  </si>
  <si>
    <t>преддипломная практика</t>
  </si>
  <si>
    <t>экзамены</t>
  </si>
  <si>
    <t>дифферентированные зачеты</t>
  </si>
  <si>
    <t>зачеты</t>
  </si>
  <si>
    <t>учебные занятия</t>
  </si>
  <si>
    <t>Начало учебных занятий при очном обучении 1 сентября и заканчивается в соответствии с графиком учебного процесса учебного плана.</t>
  </si>
  <si>
    <t>по  ПМ.01 МДК 01.02 - 50 часов.</t>
  </si>
  <si>
    <t>Порядок аттестации обучающихся.</t>
  </si>
  <si>
    <t xml:space="preserve">    1. Пояснительная записка</t>
  </si>
  <si>
    <t>1.1.</t>
  </si>
  <si>
    <t>1.2.</t>
  </si>
  <si>
    <t xml:space="preserve">      1.3   Общеобразовательный цикл</t>
  </si>
  <si>
    <t>1.5</t>
  </si>
  <si>
    <t>1.4</t>
  </si>
  <si>
    <t>Учебная и производственная практика в объеме 24 недель реализуется  концентрированно и предусмотрена в семестре в рамках                            профессиональных модулей:</t>
  </si>
  <si>
    <t>Вариативная часть дает возможность углубления подготовки специалиста, необходимой для обеспечения конкурентноспособности выпускника в соответствии с запросами регионального рынка труда и возможностями продолжения образования.</t>
  </si>
  <si>
    <t>Для подгрупп девушек 48 часов из отведенного на изучение основ военной службы, в рамках дисциплины "Безопасность жизнедеятельности" используется на освоение основ медицинских знаний.</t>
  </si>
  <si>
    <t xml:space="preserve">"Дзержинский индустриально-коммерческий техникум" разработан на основе Федерального государственного стандарта  среднего профессионального образования, утвержденного приказом Министерства образования и науки Российской Федерациии №356 от 15 апреля 2010 г., зарегистрированного Министерством Юстиции Российской Федерации 270802 Строительство и эксплуатация зданий и сооружений., и на основе Федерального государственного образовательного стандарта среднего (полного) общего образования, реализуемого в пределах ОПОП с учетом профиля получаемого профессионального образования.                                                                                                                                                                                                                                                        - Разъяснения по реализации федерального государственного образовательного стандарта среднего (полного) общего образования (профильное обучение) в пределах основных профессиональных образовательных программ начального профессионального или среднего профессионального образования,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основной профессиональной образовательной программы (одобрены Научно-методическим советом Центра профессионального образования ФГАУ ФИРО);                                                                                                                                                                                                                                                       - Рекомендации по реализации образовательной программы среднего (полного) общего образования в образовательных учреждениях начального профессионального и среднего профессионального образования в соответствии с федеральным базисным учебным планом и примерными учебными планами для образовательных учреждений Российской Федерации, реализующих программы общего образования;                                                                         - Разъяснения ФИРО по формированию учебного плана основной профессиональной образовательной программы начального профессионального образования / среднего профессионального образования;                                                                                                                                                                           - Устава ГБОУ СПО "Дзержинский индустриальный-коммерческий техникум" и локальных актов к нему;                                                                                               -Типового положения об образовательном учреждении начального профессионального образования и среднего профессионального образования (утверждено постановлением Правительства Российской Федерации № 521 от 14 июля 2008 года).                                                                                                      - Сан Пин 2.4.5 1186-03, утвержденный постановлением главного санитарного врача Российской Федерации                                                                                                                                                                                                                                                                                                              </t>
  </si>
  <si>
    <t>Обществознание (включая экономику и право)</t>
  </si>
  <si>
    <t>Химия</t>
  </si>
  <si>
    <t>Биология</t>
  </si>
  <si>
    <t>Основы безопасности жизнедеятельности</t>
  </si>
  <si>
    <t>Физика</t>
  </si>
  <si>
    <t xml:space="preserve"> -, ДЗ, -, -, -, -, -, -</t>
  </si>
  <si>
    <t>Нормативный срок освоения ОПОП базовой подготовки при очной форме получения образования составляет - 199 недель, в том числе:</t>
  </si>
  <si>
    <t>123 нед.</t>
  </si>
  <si>
    <t>34 нед.</t>
  </si>
  <si>
    <t>199 нед.</t>
  </si>
  <si>
    <t xml:space="preserve"> -, Э, -, -, -, -, -, -</t>
  </si>
  <si>
    <t xml:space="preserve"> З, ДЗ, -, -, -, -, -, -</t>
  </si>
  <si>
    <t>-, -, З,З,З,З,З,ДЗ</t>
  </si>
  <si>
    <t xml:space="preserve"> -, -, ДЗ, -, -, -, -, - </t>
  </si>
  <si>
    <t xml:space="preserve"> -, -, -, -, -, -,Эк, -</t>
  </si>
  <si>
    <t xml:space="preserve"> -, -, -, -, -, Эк, -, -</t>
  </si>
  <si>
    <t xml:space="preserve"> -, -, -, -, -, -, -, Эк</t>
  </si>
  <si>
    <t xml:space="preserve"> -, -, -, Эк, -, -, -, -</t>
  </si>
  <si>
    <t>Выполнение работ по профессии штукатур</t>
  </si>
  <si>
    <t>Компьютерная графика</t>
  </si>
  <si>
    <t>ОП.09</t>
  </si>
  <si>
    <t xml:space="preserve"> -, -, -, ДЗ, -, -, -, -</t>
  </si>
  <si>
    <t>Для ПМ.03 "Выполнение работ по одной или нескольким профессиям рабочих, должностям служащих", включает выполнение работ по профессии: штукатур.</t>
  </si>
  <si>
    <t xml:space="preserve"> -, -, -, -, -, -, -, ДЗ</t>
  </si>
  <si>
    <t xml:space="preserve"> -, -, -, -, -, -,ДЗ, -</t>
  </si>
  <si>
    <t>лабораторн. и практичес     ких занятий, вкл.</t>
  </si>
  <si>
    <t>По дисциплине "Физическая культура" еженедельно 2 часа и 2 часа самостоятельной учебной нагрузки, включая игровые виды подготовки за счет различных форм внеаудиторных занятий в спортивных клубах и секциях, по общеобразовательному циклу 3 часа в неделю.</t>
  </si>
  <si>
    <t xml:space="preserve"> -, -, -, -, -, -, -, -</t>
  </si>
  <si>
    <t>ОП.10</t>
  </si>
  <si>
    <t xml:space="preserve">Экономика </t>
  </si>
  <si>
    <t>Технология построения карьеры</t>
  </si>
  <si>
    <t xml:space="preserve"> -, -, -, -, -, -, ДЗ, -</t>
  </si>
  <si>
    <t xml:space="preserve"> ДЗ, -, -, -, -, -, -, -</t>
  </si>
  <si>
    <t>ОУД.01</t>
  </si>
  <si>
    <t>ОУД.02</t>
  </si>
  <si>
    <t>ОУД.03</t>
  </si>
  <si>
    <t>ОУД.04</t>
  </si>
  <si>
    <t>ОУД.05</t>
  </si>
  <si>
    <t>ОУД.06</t>
  </si>
  <si>
    <t>ОУД.07</t>
  </si>
  <si>
    <t>ОУД.08</t>
  </si>
  <si>
    <t>ОУД.09</t>
  </si>
  <si>
    <t>ОУД.10</t>
  </si>
  <si>
    <t>ОУД.11</t>
  </si>
  <si>
    <t>ОУД.12</t>
  </si>
  <si>
    <t>География</t>
  </si>
  <si>
    <t>Экология</t>
  </si>
  <si>
    <t xml:space="preserve"> -, ДЗ, -, -, -, -, -, -,</t>
  </si>
  <si>
    <t xml:space="preserve"> -,Э, -, -, -, -, -, -</t>
  </si>
  <si>
    <t>ОП.08</t>
  </si>
  <si>
    <t xml:space="preserve"> -, -, ДЗ, ДЗ, -, -, -,-</t>
  </si>
  <si>
    <t>-, -, Э, Э, -, -, -, -</t>
  </si>
  <si>
    <t>-, -, -, ДЗ, -, -, -, -</t>
  </si>
  <si>
    <t>-, -, Э, -, -, -, -, -</t>
  </si>
  <si>
    <t xml:space="preserve">-, -, -, -, -, -, ДЗ, - </t>
  </si>
  <si>
    <t xml:space="preserve">  -, -, -, -, ДЗ, ДЗ, -,-</t>
  </si>
  <si>
    <t>-, -, -, -, -, -,  ДЗ, -</t>
  </si>
  <si>
    <t xml:space="preserve">Настоящий учебный план основной Профессиональной образовательной программы среднего профессионального образования ГБПОУ  </t>
  </si>
  <si>
    <t>Консультации предусмотрены в объеме 4 часа на одного студента. Формы проведения консультаций ( индивидуальные, групповые, письменные, устные).</t>
  </si>
  <si>
    <t>ПМ.01 - 4 недели производственной практики в 7 семестре;</t>
  </si>
  <si>
    <t>ПМ.02 - 7 недель производственной практики в 6 семестре ;</t>
  </si>
  <si>
    <t>ПМ.03 -  2 недели производственной практики в 8 семестре;</t>
  </si>
  <si>
    <t>Учебный план предусматривает выполнение двух курсовых работ в объеме 100 часов:</t>
  </si>
  <si>
    <t>по ПМ.01 МДК 01.01- 50 часов;</t>
  </si>
  <si>
    <t>9 нед.</t>
  </si>
  <si>
    <t>15 нед.</t>
  </si>
  <si>
    <t>Общие</t>
  </si>
  <si>
    <t xml:space="preserve">По выбору из обязательных предметных областей </t>
  </si>
  <si>
    <t>ОУД.00</t>
  </si>
  <si>
    <t>ДУД.00</t>
  </si>
  <si>
    <t>Дополнительные</t>
  </si>
  <si>
    <t>Основы проектной деятельности</t>
  </si>
  <si>
    <t>0з/9дз/3э</t>
  </si>
  <si>
    <t>Консультации из расчета 4 часа на одного студента</t>
  </si>
  <si>
    <t xml:space="preserve"> -, -, -, -, Э, Э, -, -</t>
  </si>
  <si>
    <t>1з/ 9дз/ 5э</t>
  </si>
  <si>
    <t>5з/7дз/0э</t>
  </si>
  <si>
    <t>-, -, ДЗ, ДЗ, Э, Э, -, -,</t>
  </si>
  <si>
    <t>0з/8дз/9э</t>
  </si>
  <si>
    <t>ПМ.00 Профессиональные модули- 560 часов. Введен МДК.05.01 "Выполнение работ по профессии "Штукатур"-40 часов. Остальные часы распределены на увеличение объема часов профессиональнных модулей.</t>
  </si>
  <si>
    <t>На предпоследнем курсе предусмотрено проведение учебных сборов (совместный приказ Министерства обороны Российской Федерации и Министерства образования и науки Р.Ф. № 961134 от 24.02.2010г.  "Об утверждении инструкции, об организации обучения граждан РФ начальным знаниям в области обороны и их подготовки по основам военной службы в образовательных учреждениях среднего (полного) общего образования, образовательных учреждениях НПО и СПО и учебных пунктах", зарегистрирован  Министерством Юстиции Российской Федерации 12.04.2010г. № 16866).</t>
  </si>
  <si>
    <t>-, -,-, -,-,ДЗ,-,ДЗ</t>
  </si>
  <si>
    <t>-,-. -, -, -, -, Э, -</t>
  </si>
  <si>
    <t>-, -, -, -, -, -, -, Э</t>
  </si>
  <si>
    <t>1.Программа базовой подготовки</t>
  </si>
  <si>
    <t xml:space="preserve">1.1. Дипломный проект </t>
  </si>
  <si>
    <t>Выполнение дипломного проекта  с 19.05 по 22.06</t>
  </si>
  <si>
    <t>Защита дипломного проекта  с 23.06 по 30.06 (всего 1 нед.)</t>
  </si>
  <si>
    <t xml:space="preserve">"Дзержинский индустриально-коммерческий техникум" разработан на основе Федерального государственного стандарта  среднего профессионального образования, утвержденного приказом Министерства образования и науки Российской Федерациии № 965 от 11 августа 2014г., зарегистрированного Министерством Юстиции Российской Федерации 25 августа 2014г. № 33818. 08.02.01 Строительство и эксплуатация зданий и сооружений., и на основе Федерального государственного образовательного стандарта среднего (полного) общего образования, реализуемого в пределах ОПОП с учетом профиля получаемого профессионального образования № 413 от 17.05.2012г (ред. от 29.12.2014г.), зарегистрированного в Минюсте России 07.06.2012г. № 24480.                                                                                                                                    - Федерального закона от 29 декабря 2012г. № 273-ФЗ "Об образовании"                                                                                                               - Приказ Минобрнауки Российской Федерации от 18 апреля 2013г.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 Устава ГБПОУ "Дзержинский индустриальный-коммерческий техникум" и локальных актов к нему;                                                                         - Приказ № 464 от14 июня 2013г. "Порядок организации и осуществления образовательной деятельности по образовательным программам СПО"   - Письмом Минобрнауки России, Федеральной службы по надзору в сфере образования и науки от 17 февраля 2014г. № 02-68 "О прохождении государственной итоговой аттестации по образовательным программам среднего общего образования обучающихся по образовательным программам СПО".                                                                                                                                                                                                                                                                                                     </t>
  </si>
  <si>
    <t>Литература</t>
  </si>
  <si>
    <t xml:space="preserve">Русский язык </t>
  </si>
  <si>
    <t>Астрономия</t>
  </si>
  <si>
    <t>ОУД.17</t>
  </si>
  <si>
    <t>ОУД.18</t>
  </si>
  <si>
    <t>ДУД.01</t>
  </si>
  <si>
    <t>-, -, -,Э, -, -, -, -</t>
  </si>
  <si>
    <t>Государственная итоговая аттестация</t>
  </si>
  <si>
    <t>ПМ.04 - 2 недели производственной  практики в 8 семестре.</t>
  </si>
  <si>
    <t xml:space="preserve">ОП.00 Общепрофессиональные дисциплины- 340 часов. Введена дисциплина "Технология построения карьеры"- 36 часа, "Компьютерная графика"-40 часов, "Экономика"-96 часов введена на основании приказа МОНО от 1 июля 2014г. № 1564 и письма от 29.12.14г. № 316-01-100-4364/14 "О реализации международного проекта ЕС "TEMPUS". Увеличен объем на общепрофессиональные дисциплины. </t>
  </si>
  <si>
    <t>Практикоориентированность ОПОП составляет  54,97%, при рекомендуемом диапазоне допустимых значений для ОПОП базовой подготовки СПО - 50%-65%.</t>
  </si>
  <si>
    <r>
      <t>Общеобразовательный цикл основной профессиональной образовательной программы СПО сформирован с учетом следующих документов:            - "Рекомендации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специальности СПО от 19.12.2014г. № 06-1225.                                                                                                                                                                                           - Письмо Минобрнауки РФ от 17 марта 2015г №06-259.  С</t>
    </r>
    <r>
      <rPr>
        <sz val="10"/>
        <color indexed="8"/>
        <rFont val="Arial Cyr"/>
        <family val="0"/>
      </rPr>
      <t>пециальность - 08.02.01 Строительство и эксплуатация зданий и сооружений отнесена в технический профиль</t>
    </r>
    <r>
      <rPr>
        <b/>
        <sz val="10"/>
        <color indexed="8"/>
        <rFont val="Arial Cyr"/>
        <family val="0"/>
      </rPr>
      <t xml:space="preserve"> </t>
    </r>
    <r>
      <rPr>
        <sz val="10"/>
        <color indexed="8"/>
        <rFont val="Arial Cyr"/>
        <family val="0"/>
      </rPr>
      <t>получаемого профессионального образования.</t>
    </r>
    <r>
      <rPr>
        <b/>
        <sz val="10"/>
        <color indexed="8"/>
        <rFont val="Arial Cyr"/>
        <family val="0"/>
      </rPr>
      <t xml:space="preserve">                                                                                                                         </t>
    </r>
    <r>
      <rPr>
        <sz val="10"/>
        <color indexed="8"/>
        <rFont val="Arial Cyr"/>
        <family val="0"/>
      </rPr>
      <t>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цикла общих гуманитарных и экономических дисциплин и цикла математических и естественнонаучных дисциплин, а также отдельных дисциплин профессионального цикла основной профессиональной образовательной программы СПО.                                          Экзамены проводятся: по русскому языку и математике в письменной форме, по истории, физике  - в устной форме.  39 часов распределены на учебную дисциплину "Основы проектной деятельности" или "Экология" (по выбору).В рамках изучения общеобразовательных дисциплин предусмотрено выполнение обучающимися индивидуального проекта.</t>
    </r>
  </si>
  <si>
    <t>ДЗ, -, -, -, -, -, -, -</t>
  </si>
  <si>
    <t>ПП.05.01</t>
  </si>
  <si>
    <t>Производственная  практика</t>
  </si>
  <si>
    <t>ПМ.05 -7 недель учебной практики в 4 семестре и 2 недели производстенной практики</t>
  </si>
  <si>
    <t xml:space="preserve"> -, -, -, ДЗк, -, -, -, -</t>
  </si>
  <si>
    <t>-, -, -, ДЗк,  -, -, -, -</t>
  </si>
  <si>
    <t xml:space="preserve">Оценка качества освоения основной профессиональной образовательной программы по профессии, включает текущий контроль освоенных компетенций, промежуточную и государственную итоговую аттестацию обучающихся. Завершающие формы контроля установлены по всем дисциплинам и профессиональным модулям. Количество экзаменов в учебном году не превышает  8, количество зачётов - 10. В указанное количество не входят зачёты по физической культуре.                                                                                                                                   Оценка качества подготовки обучающихся и выпускников осуществляется в двух основных направлениях: оценка уровня освоения дисциплин, оценка компетенций обучающихся.                                                                                                                                                                              Формы и процедуры текущего контроля по каждой дисциплине и профессиональному модулю разработаны  и доводятся  до сведения обучающихся в течение первых двух месяцев после начала обучения. Промежуточная аттестация проводится в форме экзамена, зачёта или дифференцированного зачёта, процедуры прописаны в Положении о промежуточной аттестации техникума.                                                     Экзамены и зачёты по дисциплинам или профессиональным модулям, изучаемым концентрированно, проводятся непосредственно по окончании изучения дисциплины или курса. Промежуточная аттестация в форме экзамена проводится в день, освобожденный от других форм учебной нагрузки.По ПМ03 и ПМ04-проводится комплексный экзамен (квалификационный). По ЕН.02 Информатике и ОП.08 Компьютерной графика -дифференцироанный зачет проводится комплексно. Проведение зачётов по окончании изучения дисциплин (в т.ч. дифференцированных) предусматривается за счет времени, отведенного на изучение соответствующей дисциплины. Форма дифференцированного зачёта может быть устная, письменная, выполнение практического задания. При проведении дифференцированного зачёта уровень подготовки обучающихся оценивается по пятибалльной системе.                                                                                                                  Предметом оценки по учебной практике и производственной практике является  приобретение практического опыта. Контроль и оценка по учебной и производственной практике проводится в форме дифференцированного зачета.                                                                                          По окончании изучения профессионального модуля проводится экзамен (квалификационный). Условием допуска к экзамену (квалификационному) является положительная промежуточная аттестация по МДК, по всем видам работ учебной и производственной практик. Условием положительной аттестации на экзамене (квалификационном) является положительная оценка освоения всех профессиональных компетенций по выбранным контролируемым показателям. Государственная итоговая аттестация включает подготовку и защиту выпускной квалификационной работы в форме дипломной работы.Тематика выпускной квалификационной работы соответствует содержанию одного или нескольких профессиональных модулей.  Оценочные материалы для государственной итоговой аттестации разрабатываются образовательным учреждением и утверждаются после предварительного положительного заключения работодателей. По окончании обучения и успешной сдачи государственной итоговой аттестации выпускник получает диплом о среднем профессиональном образовании.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</si>
</sst>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0.00&quot;р.&quot;"/>
    <numFmt numFmtId="167" formatCode="0.00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62">
    <font>
      <sz val="10"/>
      <name val="Arial Cyr"/>
      <family val="0"/>
    </font>
    <font>
      <sz val="8"/>
      <name val="Arial Cyr"/>
      <family val="0"/>
    </font>
    <font>
      <b/>
      <sz val="10"/>
      <name val="Arial Cyr"/>
      <family val="0"/>
    </font>
    <font>
      <sz val="9"/>
      <name val="Arial Cyr"/>
      <family val="0"/>
    </font>
    <font>
      <b/>
      <sz val="8"/>
      <name val="Arial Cyr"/>
      <family val="0"/>
    </font>
    <font>
      <b/>
      <sz val="9"/>
      <name val="Arial Cyr"/>
      <family val="0"/>
    </font>
    <font>
      <u val="single"/>
      <sz val="10"/>
      <color indexed="12"/>
      <name val="Arial Cyr"/>
      <family val="0"/>
    </font>
    <font>
      <u val="single"/>
      <sz val="10"/>
      <color indexed="36"/>
      <name val="Arial Cyr"/>
      <family val="0"/>
    </font>
    <font>
      <b/>
      <sz val="11"/>
      <name val="Arial Cyr"/>
      <family val="0"/>
    </font>
    <font>
      <sz val="7"/>
      <name val="Arial Cyr"/>
      <family val="0"/>
    </font>
    <font>
      <sz val="10"/>
      <name val="Arial"/>
      <family val="2"/>
    </font>
    <font>
      <b/>
      <sz val="12"/>
      <name val="Times New Roman"/>
      <family val="1"/>
    </font>
    <font>
      <b/>
      <sz val="14"/>
      <name val="Times New Roman"/>
      <family val="1"/>
    </font>
    <font>
      <sz val="14"/>
      <name val="Times New Roman"/>
      <family val="1"/>
    </font>
    <font>
      <b/>
      <i/>
      <sz val="12"/>
      <name val="Times New Roman"/>
      <family val="1"/>
    </font>
    <font>
      <i/>
      <sz val="14"/>
      <name val="Times New Roman"/>
      <family val="1"/>
    </font>
    <font>
      <sz val="18"/>
      <name val="Times New Roman"/>
      <family val="1"/>
    </font>
    <font>
      <sz val="12"/>
      <name val="Times New Roman"/>
      <family val="1"/>
    </font>
    <font>
      <u val="single"/>
      <sz val="12"/>
      <name val="Times New Roman"/>
      <family val="1"/>
    </font>
    <font>
      <i/>
      <sz val="10"/>
      <name val="Times New Roman"/>
      <family val="1"/>
    </font>
    <font>
      <b/>
      <sz val="10"/>
      <color indexed="8"/>
      <name val="Arial Cyr"/>
      <family val="0"/>
    </font>
    <font>
      <sz val="10"/>
      <color indexed="8"/>
      <name val="Arial Cyr"/>
      <family val="0"/>
    </font>
    <font>
      <b/>
      <i/>
      <sz val="9"/>
      <name val="Arial Cyr"/>
      <family val="0"/>
    </font>
    <font>
      <sz val="11"/>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Arial"/>
      <family val="2"/>
    </font>
    <font>
      <sz val="10"/>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medium"/>
      <bottom style="medium"/>
    </border>
    <border>
      <left style="thin"/>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thin"/>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medium"/>
      <bottom>
        <color indexed="63"/>
      </bottom>
    </border>
    <border>
      <left style="thin"/>
      <right>
        <color indexed="63"/>
      </right>
      <top style="medium"/>
      <bottom style="medium"/>
    </border>
    <border>
      <left style="medium"/>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7"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525">
    <xf numFmtId="0" fontId="0" fillId="0" borderId="0" xfId="0"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8" fillId="0" borderId="0" xfId="0" applyFont="1" applyAlignment="1">
      <alignment/>
    </xf>
    <xf numFmtId="49" fontId="1" fillId="0" borderId="0" xfId="0" applyNumberFormat="1" applyFont="1" applyBorder="1" applyAlignment="1">
      <alignment horizontal="center"/>
    </xf>
    <xf numFmtId="0" fontId="1" fillId="0" borderId="0" xfId="0" applyFont="1" applyBorder="1" applyAlignment="1">
      <alignment/>
    </xf>
    <xf numFmtId="0" fontId="1" fillId="0" borderId="0" xfId="0" applyFont="1" applyFill="1" applyBorder="1" applyAlignment="1">
      <alignment horizontal="left"/>
    </xf>
    <xf numFmtId="49" fontId="1" fillId="0" borderId="0" xfId="0" applyNumberFormat="1" applyFont="1" applyFill="1" applyBorder="1" applyAlignment="1">
      <alignment horizontal="center"/>
    </xf>
    <xf numFmtId="0" fontId="3" fillId="0" borderId="10" xfId="0" applyFont="1" applyBorder="1" applyAlignment="1">
      <alignment horizontal="center"/>
    </xf>
    <xf numFmtId="0" fontId="2" fillId="0" borderId="0" xfId="0" applyFont="1" applyBorder="1" applyAlignment="1">
      <alignment horizontal="center" vertical="center" textRotation="90"/>
    </xf>
    <xf numFmtId="0" fontId="1" fillId="0" borderId="0" xfId="0" applyFont="1" applyBorder="1" applyAlignment="1">
      <alignment horizontal="left"/>
    </xf>
    <xf numFmtId="0" fontId="0" fillId="0" borderId="0" xfId="0" applyAlignment="1">
      <alignment horizontal="center"/>
    </xf>
    <xf numFmtId="0" fontId="0" fillId="0" borderId="0" xfId="0" applyAlignment="1">
      <alignment horizontal="center" vertical="justify"/>
    </xf>
    <xf numFmtId="0" fontId="0" fillId="0" borderId="0" xfId="0" applyBorder="1" applyAlignment="1">
      <alignment horizontal="center"/>
    </xf>
    <xf numFmtId="0" fontId="9" fillId="0" borderId="0" xfId="0" applyFont="1" applyBorder="1" applyAlignment="1">
      <alignment/>
    </xf>
    <xf numFmtId="0" fontId="4" fillId="0" borderId="11" xfId="0" applyFont="1" applyBorder="1" applyAlignment="1">
      <alignment/>
    </xf>
    <xf numFmtId="0" fontId="3" fillId="0" borderId="12" xfId="0" applyFont="1" applyBorder="1" applyAlignment="1">
      <alignment horizontal="center" vertical="center"/>
    </xf>
    <xf numFmtId="0" fontId="3" fillId="0" borderId="12" xfId="0" applyFont="1" applyBorder="1" applyAlignment="1">
      <alignment vertical="center"/>
    </xf>
    <xf numFmtId="0" fontId="0" fillId="0" borderId="0" xfId="0" applyFill="1" applyAlignment="1">
      <alignment/>
    </xf>
    <xf numFmtId="0" fontId="0" fillId="0" borderId="0" xfId="0" applyFont="1" applyBorder="1" applyAlignment="1">
      <alignment/>
    </xf>
    <xf numFmtId="0" fontId="1" fillId="0" borderId="0" xfId="0" applyFont="1" applyFill="1" applyBorder="1" applyAlignment="1">
      <alignment/>
    </xf>
    <xf numFmtId="0" fontId="2" fillId="0" borderId="10" xfId="0" applyFont="1" applyBorder="1" applyAlignment="1">
      <alignment/>
    </xf>
    <xf numFmtId="0" fontId="2" fillId="0" borderId="0" xfId="0" applyFont="1" applyFill="1" applyBorder="1" applyAlignment="1">
      <alignment/>
    </xf>
    <xf numFmtId="0" fontId="5" fillId="0" borderId="0" xfId="0" applyFont="1" applyBorder="1" applyAlignment="1">
      <alignment vertical="center"/>
    </xf>
    <xf numFmtId="0" fontId="5"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1"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ill="1" applyBorder="1" applyAlignment="1">
      <alignment/>
    </xf>
    <xf numFmtId="0" fontId="2" fillId="0" borderId="0" xfId="0" applyFont="1" applyBorder="1" applyAlignment="1">
      <alignment horizontal="center"/>
    </xf>
    <xf numFmtId="0" fontId="2" fillId="0" borderId="0" xfId="0" applyFont="1" applyBorder="1" applyAlignment="1">
      <alignment/>
    </xf>
    <xf numFmtId="0" fontId="0" fillId="0" borderId="0" xfId="0" applyFont="1" applyBorder="1" applyAlignment="1">
      <alignment/>
    </xf>
    <xf numFmtId="0" fontId="2" fillId="0" borderId="13" xfId="0" applyFont="1" applyBorder="1" applyAlignment="1">
      <alignment/>
    </xf>
    <xf numFmtId="0" fontId="0" fillId="0" borderId="0" xfId="0" applyAlignment="1">
      <alignment vertical="justify"/>
    </xf>
    <xf numFmtId="0" fontId="4" fillId="0" borderId="14" xfId="0" applyFont="1" applyBorder="1" applyAlignment="1">
      <alignment/>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Alignment="1">
      <alignment vertical="center" wrapText="1"/>
    </xf>
    <xf numFmtId="0" fontId="2" fillId="0" borderId="17" xfId="0" applyFont="1" applyBorder="1" applyAlignment="1">
      <alignment/>
    </xf>
    <xf numFmtId="0" fontId="2" fillId="0" borderId="18" xfId="0" applyFont="1" applyBorder="1" applyAlignment="1">
      <alignment/>
    </xf>
    <xf numFmtId="0" fontId="2" fillId="0" borderId="11" xfId="0" applyFont="1" applyBorder="1" applyAlignment="1">
      <alignment/>
    </xf>
    <xf numFmtId="0" fontId="3" fillId="0" borderId="0" xfId="0" applyFont="1" applyAlignment="1">
      <alignment/>
    </xf>
    <xf numFmtId="0" fontId="5" fillId="0" borderId="0" xfId="0" applyFont="1" applyAlignment="1">
      <alignment/>
    </xf>
    <xf numFmtId="0" fontId="5" fillId="0" borderId="13" xfId="0" applyFont="1" applyFill="1" applyBorder="1" applyAlignment="1">
      <alignment horizontal="center" vertical="center" readingOrder="1"/>
    </xf>
    <xf numFmtId="0" fontId="5" fillId="0" borderId="13" xfId="0" applyFont="1" applyFill="1" applyBorder="1" applyAlignment="1">
      <alignment vertical="center" readingOrder="1"/>
    </xf>
    <xf numFmtId="0" fontId="3" fillId="0" borderId="13" xfId="0" applyFont="1" applyBorder="1" applyAlignment="1">
      <alignment horizontal="center" vertical="center" readingOrder="1"/>
    </xf>
    <xf numFmtId="0" fontId="3" fillId="0" borderId="11" xfId="0" applyFont="1" applyBorder="1" applyAlignment="1">
      <alignment horizontal="center" vertical="center" readingOrder="1"/>
    </xf>
    <xf numFmtId="0" fontId="3" fillId="0" borderId="13" xfId="0" applyFont="1" applyBorder="1" applyAlignment="1">
      <alignment vertical="center" readingOrder="1"/>
    </xf>
    <xf numFmtId="0" fontId="5" fillId="0" borderId="13" xfId="0" applyFont="1" applyBorder="1" applyAlignment="1">
      <alignment horizontal="center" vertical="center" readingOrder="1"/>
    </xf>
    <xf numFmtId="0" fontId="5" fillId="0" borderId="13" xfId="0" applyFont="1" applyBorder="1" applyAlignment="1">
      <alignment vertical="center" readingOrder="1"/>
    </xf>
    <xf numFmtId="0" fontId="5" fillId="0" borderId="19" xfId="0" applyFont="1" applyBorder="1" applyAlignment="1">
      <alignment vertical="center" readingOrder="1"/>
    </xf>
    <xf numFmtId="0" fontId="3" fillId="0" borderId="11" xfId="0" applyFont="1" applyBorder="1" applyAlignment="1">
      <alignment vertical="center" readingOrder="1"/>
    </xf>
    <xf numFmtId="0" fontId="5" fillId="0" borderId="11" xfId="0" applyFont="1" applyBorder="1" applyAlignment="1">
      <alignment vertical="center" readingOrder="1"/>
    </xf>
    <xf numFmtId="0" fontId="3" fillId="0" borderId="14" xfId="0" applyFont="1" applyBorder="1" applyAlignment="1">
      <alignment vertical="center" readingOrder="1"/>
    </xf>
    <xf numFmtId="0" fontId="5" fillId="0" borderId="14" xfId="0" applyFont="1" applyBorder="1" applyAlignment="1">
      <alignment vertical="center" readingOrder="1"/>
    </xf>
    <xf numFmtId="0" fontId="2" fillId="0" borderId="0" xfId="0" applyFont="1" applyAlignment="1">
      <alignment horizontal="center"/>
    </xf>
    <xf numFmtId="0" fontId="0" fillId="0" borderId="0" xfId="0" applyFont="1" applyAlignment="1">
      <alignment vertical="justify"/>
    </xf>
    <xf numFmtId="49" fontId="0" fillId="0" borderId="0" xfId="0" applyNumberFormat="1" applyFont="1" applyAlignment="1">
      <alignment vertical="top"/>
    </xf>
    <xf numFmtId="0" fontId="0" fillId="0" borderId="0" xfId="0" applyFont="1" applyAlignment="1">
      <alignment horizontal="left" vertical="justify"/>
    </xf>
    <xf numFmtId="0" fontId="0" fillId="0" borderId="0" xfId="0" applyFont="1" applyAlignment="1">
      <alignment vertical="top"/>
    </xf>
    <xf numFmtId="0" fontId="0" fillId="0" borderId="0" xfId="0" applyFont="1" applyAlignment="1">
      <alignment/>
    </xf>
    <xf numFmtId="0" fontId="0" fillId="0" borderId="0" xfId="0" applyFont="1" applyAlignment="1">
      <alignment vertical="justify" wrapText="1"/>
    </xf>
    <xf numFmtId="0" fontId="2" fillId="0" borderId="0" xfId="0" applyFont="1" applyAlignment="1">
      <alignment vertical="top"/>
    </xf>
    <xf numFmtId="0" fontId="0" fillId="0" borderId="0" xfId="0" applyFont="1" applyAlignment="1">
      <alignment horizontal="left" vertical="top"/>
    </xf>
    <xf numFmtId="0" fontId="0" fillId="0" borderId="0" xfId="0" applyFont="1" applyAlignment="1">
      <alignment/>
    </xf>
    <xf numFmtId="0" fontId="0" fillId="0" borderId="0" xfId="0" applyFont="1" applyBorder="1" applyAlignment="1">
      <alignment/>
    </xf>
    <xf numFmtId="49" fontId="2" fillId="0" borderId="0" xfId="0" applyNumberFormat="1" applyFont="1" applyAlignment="1">
      <alignment vertical="top"/>
    </xf>
    <xf numFmtId="49" fontId="0" fillId="0" borderId="0" xfId="0" applyNumberFormat="1" applyFont="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0" fillId="0" borderId="0" xfId="0" applyAlignment="1">
      <alignment/>
    </xf>
    <xf numFmtId="49" fontId="0" fillId="0" borderId="0" xfId="0" applyNumberFormat="1" applyFont="1" applyAlignment="1">
      <alignment horizontal="left" vertical="top"/>
    </xf>
    <xf numFmtId="0" fontId="0" fillId="0" borderId="0" xfId="0" applyBorder="1" applyAlignment="1">
      <alignment/>
    </xf>
    <xf numFmtId="0" fontId="0" fillId="0" borderId="0" xfId="0" applyFont="1" applyAlignment="1">
      <alignment horizontal="justify"/>
    </xf>
    <xf numFmtId="0" fontId="0" fillId="0" borderId="0" xfId="0" applyAlignment="1">
      <alignment horizontal="justify"/>
    </xf>
    <xf numFmtId="0" fontId="0" fillId="0" borderId="0" xfId="0" applyFont="1" applyAlignment="1">
      <alignment horizontal="justify" vertical="justify"/>
    </xf>
    <xf numFmtId="0" fontId="0" fillId="0" borderId="0" xfId="0" applyFont="1" applyBorder="1" applyAlignment="1">
      <alignment horizontal="justify"/>
    </xf>
    <xf numFmtId="0" fontId="2" fillId="0" borderId="17" xfId="0" applyFont="1" applyFill="1" applyBorder="1" applyAlignment="1">
      <alignment/>
    </xf>
    <xf numFmtId="0" fontId="2" fillId="0" borderId="18" xfId="0" applyFont="1" applyFill="1" applyBorder="1" applyAlignment="1">
      <alignment/>
    </xf>
    <xf numFmtId="0" fontId="2" fillId="0" borderId="11" xfId="0" applyFont="1" applyFill="1" applyBorder="1" applyAlignment="1">
      <alignment/>
    </xf>
    <xf numFmtId="0" fontId="1" fillId="0" borderId="11" xfId="0" applyFont="1" applyBorder="1" applyAlignment="1">
      <alignment horizontal="center" vertical="center"/>
    </xf>
    <xf numFmtId="1" fontId="1" fillId="0" borderId="11" xfId="0" applyNumberFormat="1" applyFont="1" applyBorder="1" applyAlignment="1">
      <alignment horizontal="left" vertical="center"/>
    </xf>
    <xf numFmtId="0" fontId="4" fillId="0" borderId="11" xfId="0" applyFont="1" applyBorder="1" applyAlignment="1">
      <alignment horizontal="center" vertical="center"/>
    </xf>
    <xf numFmtId="1" fontId="4" fillId="0" borderId="11" xfId="0" applyNumberFormat="1" applyFont="1" applyBorder="1" applyAlignment="1">
      <alignment horizontal="left" vertical="center"/>
    </xf>
    <xf numFmtId="0" fontId="0" fillId="0" borderId="0" xfId="0" applyAlignment="1">
      <alignment horizontal="justify" vertical="top" wrapText="1"/>
    </xf>
    <xf numFmtId="0" fontId="0" fillId="0" borderId="0" xfId="0" applyFont="1" applyAlignment="1">
      <alignment horizontal="left" vertical="center" wrapText="1"/>
    </xf>
    <xf numFmtId="0" fontId="0" fillId="0" borderId="0" xfId="0" applyNumberFormat="1" applyAlignment="1">
      <alignment horizontal="justify" vertical="top" wrapText="1"/>
    </xf>
    <xf numFmtId="0" fontId="0" fillId="0" borderId="0" xfId="0" applyAlignment="1">
      <alignment horizontal="justify" vertical="center" wrapText="1"/>
    </xf>
    <xf numFmtId="0" fontId="60" fillId="0" borderId="0" xfId="0" applyFont="1" applyAlignment="1">
      <alignment horizontal="left" vertical="center"/>
    </xf>
    <xf numFmtId="0" fontId="61" fillId="0" borderId="0" xfId="0" applyFont="1" applyAlignment="1">
      <alignment horizontal="justify" vertical="top" wrapText="1"/>
    </xf>
    <xf numFmtId="0" fontId="2" fillId="0" borderId="14" xfId="0" applyFont="1" applyBorder="1" applyAlignment="1">
      <alignment horizontal="center" vertical="center" wrapText="1"/>
    </xf>
    <xf numFmtId="0" fontId="23" fillId="0" borderId="0" xfId="0" applyFont="1" applyAlignment="1">
      <alignment/>
    </xf>
    <xf numFmtId="2" fontId="1" fillId="0" borderId="0" xfId="0" applyNumberFormat="1" applyFont="1" applyFill="1" applyBorder="1" applyAlignment="1">
      <alignment horizontal="left"/>
    </xf>
    <xf numFmtId="0" fontId="23" fillId="0" borderId="0" xfId="0" applyFont="1" applyBorder="1" applyAlignment="1">
      <alignment/>
    </xf>
    <xf numFmtId="1" fontId="4" fillId="33" borderId="11" xfId="0" applyNumberFormat="1" applyFont="1" applyFill="1" applyBorder="1" applyAlignment="1">
      <alignment horizontal="center" vertical="center"/>
    </xf>
    <xf numFmtId="0" fontId="4" fillId="33" borderId="11" xfId="0" applyFont="1" applyFill="1" applyBorder="1" applyAlignment="1">
      <alignment vertical="center"/>
    </xf>
    <xf numFmtId="1" fontId="1" fillId="33" borderId="11" xfId="0" applyNumberFormat="1" applyFont="1" applyFill="1" applyBorder="1" applyAlignment="1">
      <alignment horizontal="left" vertical="center"/>
    </xf>
    <xf numFmtId="0" fontId="1" fillId="33" borderId="11" xfId="0" applyFont="1" applyFill="1" applyBorder="1" applyAlignment="1">
      <alignment horizontal="center" vertical="center"/>
    </xf>
    <xf numFmtId="0" fontId="0" fillId="0" borderId="0" xfId="0" applyAlignment="1">
      <alignment horizontal="left" vertical="top"/>
    </xf>
    <xf numFmtId="1" fontId="3" fillId="0" borderId="18" xfId="0" applyNumberFormat="1" applyFont="1" applyBorder="1" applyAlignment="1">
      <alignment horizontal="center" vertical="center"/>
    </xf>
    <xf numFmtId="0" fontId="1" fillId="34" borderId="17" xfId="0" applyFont="1" applyFill="1" applyBorder="1" applyAlignment="1">
      <alignment horizontal="center" vertical="center"/>
    </xf>
    <xf numFmtId="0" fontId="1" fillId="34" borderId="11"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1" fontId="1" fillId="0" borderId="17" xfId="0" applyNumberFormat="1" applyFont="1" applyBorder="1" applyAlignment="1">
      <alignment horizontal="center" vertical="center"/>
    </xf>
    <xf numFmtId="1" fontId="1" fillId="0" borderId="11" xfId="0" applyNumberFormat="1" applyFont="1" applyBorder="1" applyAlignment="1">
      <alignment horizontal="center" vertical="center"/>
    </xf>
    <xf numFmtId="1" fontId="1" fillId="0" borderId="18" xfId="0" applyNumberFormat="1" applyFont="1" applyBorder="1" applyAlignment="1">
      <alignment horizontal="center" vertical="center"/>
    </xf>
    <xf numFmtId="1" fontId="3" fillId="0" borderId="17" xfId="0" applyNumberFormat="1" applyFont="1" applyBorder="1" applyAlignment="1">
      <alignment horizontal="center" vertical="center"/>
    </xf>
    <xf numFmtId="1" fontId="3" fillId="0" borderId="18" xfId="0" applyNumberFormat="1" applyFont="1" applyBorder="1" applyAlignment="1">
      <alignment horizontal="center" vertical="center"/>
    </xf>
    <xf numFmtId="0" fontId="5" fillId="0" borderId="13" xfId="0" applyFont="1" applyBorder="1" applyAlignment="1">
      <alignment horizontal="center" vertical="center" readingOrder="1"/>
    </xf>
    <xf numFmtId="0" fontId="5" fillId="0" borderId="17" xfId="0" applyFont="1" applyBorder="1" applyAlignment="1">
      <alignment horizontal="center" vertical="center" readingOrder="1"/>
    </xf>
    <xf numFmtId="0" fontId="5" fillId="0" borderId="18" xfId="0" applyFont="1" applyBorder="1" applyAlignment="1">
      <alignment horizontal="center" vertical="center" readingOrder="1"/>
    </xf>
    <xf numFmtId="0" fontId="5" fillId="0" borderId="11" xfId="0" applyFont="1" applyBorder="1" applyAlignment="1">
      <alignment horizontal="center" vertical="center" readingOrder="1"/>
    </xf>
    <xf numFmtId="0" fontId="3" fillId="0" borderId="17" xfId="0" applyFont="1" applyBorder="1" applyAlignment="1">
      <alignment horizontal="center" vertical="center" readingOrder="1"/>
    </xf>
    <xf numFmtId="0" fontId="3" fillId="0" borderId="18" xfId="0" applyFont="1" applyBorder="1" applyAlignment="1">
      <alignment horizontal="center" vertical="center" readingOrder="1"/>
    </xf>
    <xf numFmtId="0" fontId="3" fillId="0" borderId="11" xfId="0" applyFont="1" applyBorder="1" applyAlignment="1">
      <alignment horizontal="center" vertical="center" readingOrder="1"/>
    </xf>
    <xf numFmtId="0" fontId="0" fillId="0" borderId="0" xfId="0" applyAlignment="1">
      <alignment horizontal="left" vertical="center" wrapText="1"/>
    </xf>
    <xf numFmtId="1" fontId="5" fillId="0" borderId="17" xfId="0" applyNumberFormat="1" applyFont="1" applyFill="1" applyBorder="1" applyAlignment="1">
      <alignment horizontal="center" vertical="center" readingOrder="1"/>
    </xf>
    <xf numFmtId="1" fontId="5" fillId="0" borderId="11" xfId="0" applyNumberFormat="1" applyFont="1" applyFill="1" applyBorder="1" applyAlignment="1">
      <alignment horizontal="center" vertical="center" readingOrder="1"/>
    </xf>
    <xf numFmtId="0" fontId="3" fillId="0" borderId="13" xfId="0" applyFont="1" applyBorder="1" applyAlignment="1">
      <alignment horizontal="center" vertical="center" readingOrder="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1" xfId="0" applyFont="1" applyBorder="1" applyAlignment="1">
      <alignment horizontal="left" vertical="top"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7" xfId="0" applyFont="1" applyFill="1" applyBorder="1" applyAlignment="1">
      <alignment horizontal="center" vertical="center" readingOrder="1"/>
    </xf>
    <xf numFmtId="0" fontId="5" fillId="0" borderId="11" xfId="0" applyFont="1" applyFill="1" applyBorder="1" applyAlignment="1">
      <alignment horizontal="center" vertical="center" readingOrder="1"/>
    </xf>
    <xf numFmtId="1" fontId="3" fillId="0" borderId="17" xfId="0" applyNumberFormat="1" applyFont="1" applyFill="1" applyBorder="1" applyAlignment="1">
      <alignment horizontal="center" vertical="center" readingOrder="1"/>
    </xf>
    <xf numFmtId="1" fontId="3" fillId="0" borderId="11" xfId="0" applyNumberFormat="1" applyFont="1" applyFill="1" applyBorder="1" applyAlignment="1">
      <alignment horizontal="center" vertical="center" readingOrder="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1" xfId="0" applyFont="1" applyBorder="1" applyAlignment="1">
      <alignment horizontal="left" vertical="center" wrapText="1"/>
    </xf>
    <xf numFmtId="0" fontId="5" fillId="0" borderId="13" xfId="0" applyFont="1" applyBorder="1" applyAlignment="1">
      <alignment horizontal="center" vertical="center"/>
    </xf>
    <xf numFmtId="49" fontId="1" fillId="34" borderId="17" xfId="0" applyNumberFormat="1" applyFont="1" applyFill="1" applyBorder="1" applyAlignment="1">
      <alignment horizontal="center" vertical="center" wrapText="1"/>
    </xf>
    <xf numFmtId="49" fontId="1" fillId="34" borderId="18" xfId="0" applyNumberFormat="1" applyFont="1" applyFill="1" applyBorder="1" applyAlignment="1">
      <alignment horizontal="center" vertical="center" wrapText="1"/>
    </xf>
    <xf numFmtId="49" fontId="1" fillId="34" borderId="11" xfId="0" applyNumberFormat="1" applyFont="1" applyFill="1" applyBorder="1" applyAlignment="1">
      <alignment horizontal="center" vertical="center" wrapText="1"/>
    </xf>
    <xf numFmtId="0" fontId="3" fillId="0" borderId="17" xfId="0" applyFont="1" applyFill="1" applyBorder="1" applyAlignment="1">
      <alignment horizontal="center" vertical="center" readingOrder="1"/>
    </xf>
    <xf numFmtId="0" fontId="3" fillId="0" borderId="11" xfId="0" applyFont="1" applyFill="1" applyBorder="1" applyAlignment="1">
      <alignment horizontal="center" vertical="center" readingOrder="1"/>
    </xf>
    <xf numFmtId="0" fontId="0" fillId="0" borderId="0" xfId="0" applyAlignment="1">
      <alignment horizontal="lef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3" fillId="0" borderId="20" xfId="0" applyFont="1" applyBorder="1" applyAlignment="1">
      <alignment horizontal="center"/>
    </xf>
    <xf numFmtId="0" fontId="3" fillId="0" borderId="10" xfId="0" applyFont="1" applyBorder="1" applyAlignment="1">
      <alignment horizontal="center"/>
    </xf>
    <xf numFmtId="0" fontId="3" fillId="0" borderId="19" xfId="0" applyFont="1" applyBorder="1" applyAlignment="1">
      <alignment horizontal="center"/>
    </xf>
    <xf numFmtId="0" fontId="1" fillId="0" borderId="13" xfId="0" applyFont="1" applyBorder="1" applyAlignment="1">
      <alignment horizontal="left" vertical="top"/>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4" fillId="0" borderId="20" xfId="0" applyFont="1" applyBorder="1" applyAlignment="1">
      <alignment horizontal="center"/>
    </xf>
    <xf numFmtId="0" fontId="4" fillId="0" borderId="10" xfId="0" applyFont="1" applyBorder="1" applyAlignment="1">
      <alignment horizontal="center"/>
    </xf>
    <xf numFmtId="0" fontId="4" fillId="0" borderId="19" xfId="0" applyFont="1" applyBorder="1" applyAlignment="1">
      <alignment horizontal="center"/>
    </xf>
    <xf numFmtId="0" fontId="5" fillId="0" borderId="13" xfId="0" applyFont="1" applyFill="1" applyBorder="1" applyAlignment="1">
      <alignment horizontal="center" vertical="center" readingOrder="1"/>
    </xf>
    <xf numFmtId="0" fontId="5" fillId="0" borderId="18" xfId="0" applyFont="1" applyFill="1" applyBorder="1" applyAlignment="1">
      <alignment horizontal="center" vertical="center" readingOrder="1"/>
    </xf>
    <xf numFmtId="0" fontId="3" fillId="0" borderId="25" xfId="0" applyFont="1" applyBorder="1" applyAlignment="1">
      <alignment horizontal="center" vertical="center" readingOrder="1"/>
    </xf>
    <xf numFmtId="0" fontId="3" fillId="0" borderId="13" xfId="0" applyFont="1" applyBorder="1" applyAlignment="1">
      <alignment horizontal="center"/>
    </xf>
    <xf numFmtId="0" fontId="3" fillId="0" borderId="13" xfId="0" applyFont="1" applyBorder="1" applyAlignment="1">
      <alignment horizontal="center" vertical="center"/>
    </xf>
    <xf numFmtId="0" fontId="1" fillId="0" borderId="17" xfId="0" applyFont="1" applyBorder="1" applyAlignment="1">
      <alignment horizontal="center"/>
    </xf>
    <xf numFmtId="0" fontId="1" fillId="0" borderId="11" xfId="0" applyFont="1"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5" fillId="0" borderId="23" xfId="0" applyFont="1" applyFill="1" applyBorder="1" applyAlignment="1">
      <alignment horizontal="center" vertical="center" readingOrder="1"/>
    </xf>
    <xf numFmtId="0" fontId="5" fillId="0" borderId="24" xfId="0" applyFont="1" applyFill="1" applyBorder="1" applyAlignment="1">
      <alignment horizontal="center" vertical="center" readingOrder="1"/>
    </xf>
    <xf numFmtId="0" fontId="5" fillId="0" borderId="14" xfId="0" applyFont="1" applyFill="1" applyBorder="1" applyAlignment="1">
      <alignment horizontal="center" vertical="center" readingOrder="1"/>
    </xf>
    <xf numFmtId="0" fontId="5" fillId="0" borderId="13" xfId="0" applyFont="1" applyFill="1" applyBorder="1" applyAlignment="1">
      <alignment horizontal="center" vertic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49" fontId="1" fillId="34" borderId="17" xfId="0" applyNumberFormat="1" applyFont="1" applyFill="1" applyBorder="1" applyAlignment="1">
      <alignment horizontal="center" wrapText="1"/>
    </xf>
    <xf numFmtId="49" fontId="1" fillId="34" borderId="18" xfId="0" applyNumberFormat="1" applyFont="1" applyFill="1" applyBorder="1" applyAlignment="1">
      <alignment horizontal="center" wrapText="1"/>
    </xf>
    <xf numFmtId="49" fontId="1" fillId="34" borderId="11" xfId="0" applyNumberFormat="1" applyFont="1" applyFill="1" applyBorder="1" applyAlignment="1">
      <alignment horizontal="center" wrapText="1"/>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vertical="top" wrapText="1" readingOrder="2"/>
    </xf>
    <xf numFmtId="0" fontId="5" fillId="0" borderId="18" xfId="0" applyFont="1" applyFill="1" applyBorder="1" applyAlignment="1">
      <alignment vertical="top" wrapText="1" readingOrder="2"/>
    </xf>
    <xf numFmtId="0" fontId="5" fillId="0" borderId="11" xfId="0" applyFont="1" applyFill="1" applyBorder="1" applyAlignment="1">
      <alignment vertical="top" wrapText="1" readingOrder="2"/>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1" xfId="0" applyFont="1" applyBorder="1" applyAlignment="1">
      <alignment horizontal="left" vertical="center"/>
    </xf>
    <xf numFmtId="49" fontId="1" fillId="34" borderId="17" xfId="0" applyNumberFormat="1" applyFont="1" applyFill="1" applyBorder="1" applyAlignment="1">
      <alignment horizontal="left" vertical="center" wrapText="1"/>
    </xf>
    <xf numFmtId="49" fontId="1" fillId="34" borderId="18" xfId="0" applyNumberFormat="1" applyFont="1" applyFill="1" applyBorder="1" applyAlignment="1">
      <alignment horizontal="left" vertical="center" wrapText="1"/>
    </xf>
    <xf numFmtId="49" fontId="1" fillId="34" borderId="11" xfId="0" applyNumberFormat="1" applyFont="1" applyFill="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1" fillId="0" borderId="11" xfId="0" applyFont="1" applyBorder="1" applyAlignment="1">
      <alignment horizontal="left"/>
    </xf>
    <xf numFmtId="0" fontId="4" fillId="34" borderId="11" xfId="0" applyFont="1" applyFill="1" applyBorder="1" applyAlignment="1">
      <alignment horizontal="center" vertical="center"/>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1" xfId="0" applyFont="1" applyBorder="1" applyAlignment="1">
      <alignment vertical="center" wrapText="1"/>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5" fillId="0" borderId="13" xfId="0" applyFont="1" applyFill="1" applyBorder="1" applyAlignment="1">
      <alignment horizontal="left" vertical="center" wrapText="1"/>
    </xf>
    <xf numFmtId="0" fontId="5"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1" xfId="0" applyFont="1" applyBorder="1" applyAlignment="1">
      <alignment horizontal="left" wrapText="1"/>
    </xf>
    <xf numFmtId="0" fontId="1" fillId="0" borderId="17" xfId="0" applyNumberFormat="1" applyFont="1" applyBorder="1" applyAlignment="1">
      <alignment horizontal="center" vertical="center" readingOrder="1"/>
    </xf>
    <xf numFmtId="0" fontId="1" fillId="0" borderId="18" xfId="0" applyNumberFormat="1" applyFont="1" applyBorder="1" applyAlignment="1">
      <alignment horizontal="center" vertical="center" readingOrder="1"/>
    </xf>
    <xf numFmtId="0" fontId="1" fillId="0" borderId="11" xfId="0" applyNumberFormat="1" applyFont="1" applyBorder="1" applyAlignment="1">
      <alignment horizontal="center" vertical="center" readingOrder="1"/>
    </xf>
    <xf numFmtId="1" fontId="4" fillId="0" borderId="17" xfId="0" applyNumberFormat="1" applyFont="1" applyBorder="1" applyAlignment="1">
      <alignment horizontal="center" vertical="center"/>
    </xf>
    <xf numFmtId="1" fontId="4" fillId="0" borderId="18" xfId="0" applyNumberFormat="1" applyFont="1" applyBorder="1" applyAlignment="1">
      <alignment horizontal="center" vertical="center"/>
    </xf>
    <xf numFmtId="1" fontId="4" fillId="0" borderId="11" xfId="0" applyNumberFormat="1" applyFont="1" applyBorder="1" applyAlignment="1">
      <alignment horizontal="center" vertical="center"/>
    </xf>
    <xf numFmtId="2" fontId="1" fillId="0" borderId="0" xfId="0" applyNumberFormat="1" applyFont="1" applyFill="1" applyBorder="1" applyAlignment="1">
      <alignment horizontal="left"/>
    </xf>
    <xf numFmtId="0" fontId="2" fillId="0" borderId="17" xfId="0" applyFont="1" applyBorder="1" applyAlignment="1">
      <alignment horizontal="center"/>
    </xf>
    <xf numFmtId="0" fontId="2" fillId="0" borderId="18" xfId="0" applyFont="1" applyBorder="1" applyAlignment="1">
      <alignment horizontal="center"/>
    </xf>
    <xf numFmtId="0" fontId="2" fillId="0" borderId="11" xfId="0" applyFont="1" applyBorder="1" applyAlignment="1">
      <alignment horizontal="center"/>
    </xf>
    <xf numFmtId="1" fontId="5" fillId="0" borderId="17" xfId="0" applyNumberFormat="1" applyFont="1" applyBorder="1" applyAlignment="1">
      <alignment horizontal="center" vertical="center"/>
    </xf>
    <xf numFmtId="1" fontId="5" fillId="0" borderId="18" xfId="0" applyNumberFormat="1" applyFont="1" applyBorder="1" applyAlignment="1">
      <alignment horizontal="center" vertical="center"/>
    </xf>
    <xf numFmtId="0" fontId="0" fillId="0" borderId="0" xfId="0" applyAlignment="1">
      <alignment horizontal="justify" vertical="top"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1" xfId="0" applyFont="1" applyBorder="1" applyAlignment="1">
      <alignment horizontal="left" vertical="center" wrapTex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1" xfId="0" applyFont="1" applyBorder="1" applyAlignment="1">
      <alignment horizontal="left" vertical="center"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1" xfId="0" applyFont="1" applyFill="1" applyBorder="1" applyAlignment="1">
      <alignment horizontal="left" vertical="top"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5"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1"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20"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20"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2" fillId="0" borderId="19" xfId="0" applyFont="1" applyBorder="1" applyAlignment="1">
      <alignment horizontal="center" vertical="center" wrapText="1" readingOrder="1"/>
    </xf>
    <xf numFmtId="0" fontId="2" fillId="0" borderId="23" xfId="0" applyFont="1" applyBorder="1" applyAlignment="1">
      <alignment horizontal="center" vertical="center" wrapText="1" readingOrder="1"/>
    </xf>
    <xf numFmtId="0" fontId="2" fillId="0" borderId="24" xfId="0" applyFont="1" applyBorder="1" applyAlignment="1">
      <alignment horizontal="center" vertical="center" wrapText="1" readingOrder="1"/>
    </xf>
    <xf numFmtId="0" fontId="2" fillId="0" borderId="14" xfId="0" applyFont="1" applyBorder="1" applyAlignment="1">
      <alignment horizontal="center" vertical="center" wrapText="1" readingOrder="1"/>
    </xf>
    <xf numFmtId="0" fontId="4" fillId="0" borderId="23" xfId="0" applyFont="1" applyBorder="1" applyAlignment="1">
      <alignment horizontal="center"/>
    </xf>
    <xf numFmtId="0" fontId="4" fillId="0" borderId="24" xfId="0" applyFont="1" applyBorder="1" applyAlignment="1">
      <alignment horizontal="center"/>
    </xf>
    <xf numFmtId="0" fontId="4" fillId="0" borderId="14" xfId="0" applyFont="1" applyBorder="1" applyAlignment="1">
      <alignment horizontal="center"/>
    </xf>
    <xf numFmtId="0" fontId="1" fillId="0" borderId="13" xfId="0" applyFont="1" applyBorder="1" applyAlignment="1">
      <alignment horizontal="left"/>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4" fillId="0" borderId="13" xfId="0" applyFont="1" applyBorder="1" applyAlignment="1">
      <alignment horizontal="center"/>
    </xf>
    <xf numFmtId="0" fontId="1" fillId="0" borderId="12" xfId="0" applyFont="1" applyBorder="1" applyAlignment="1">
      <alignment horizontal="left" vertical="center"/>
    </xf>
    <xf numFmtId="0" fontId="1" fillId="0" borderId="29" xfId="0" applyFont="1" applyBorder="1" applyAlignment="1">
      <alignment horizontal="left"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1" xfId="0" applyFont="1" applyBorder="1" applyAlignment="1">
      <alignment horizontal="center"/>
    </xf>
    <xf numFmtId="0" fontId="1" fillId="0" borderId="18"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horizontal="center"/>
    </xf>
    <xf numFmtId="0" fontId="3" fillId="0" borderId="18" xfId="0" applyFont="1" applyBorder="1" applyAlignment="1">
      <alignment horizontal="center"/>
    </xf>
    <xf numFmtId="0" fontId="4" fillId="0" borderId="20" xfId="0" applyFont="1" applyBorder="1" applyAlignment="1">
      <alignment horizontal="center" vertical="center" textRotation="90" wrapText="1" readingOrder="1"/>
    </xf>
    <xf numFmtId="0" fontId="4" fillId="0" borderId="19" xfId="0" applyFont="1" applyBorder="1" applyAlignment="1">
      <alignment horizontal="center" vertical="center" textRotation="90" wrapText="1" readingOrder="1"/>
    </xf>
    <xf numFmtId="0" fontId="4" fillId="0" borderId="21" xfId="0" applyFont="1" applyBorder="1" applyAlignment="1">
      <alignment horizontal="center" vertical="center" textRotation="90" wrapText="1" readingOrder="1"/>
    </xf>
    <xf numFmtId="0" fontId="4" fillId="0" borderId="22" xfId="0" applyFont="1" applyBorder="1" applyAlignment="1">
      <alignment horizontal="center" vertical="center" textRotation="90" wrapText="1" readingOrder="1"/>
    </xf>
    <xf numFmtId="0" fontId="4" fillId="0" borderId="23" xfId="0" applyFont="1" applyBorder="1" applyAlignment="1">
      <alignment horizontal="center" vertical="center" textRotation="90" wrapText="1" readingOrder="1"/>
    </xf>
    <xf numFmtId="0" fontId="4" fillId="0" borderId="14" xfId="0" applyFont="1" applyBorder="1" applyAlignment="1">
      <alignment horizontal="center" vertical="center" textRotation="90" wrapText="1" readingOrder="1"/>
    </xf>
    <xf numFmtId="0" fontId="4" fillId="0" borderId="10" xfId="0" applyFont="1" applyBorder="1" applyAlignment="1">
      <alignment horizontal="center" vertic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14" xfId="0" applyFont="1" applyBorder="1" applyAlignment="1">
      <alignment horizont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49" fontId="0" fillId="0" borderId="0" xfId="0" applyNumberFormat="1" applyFont="1" applyAlignment="1">
      <alignment horizontal="left" vertical="top"/>
    </xf>
    <xf numFmtId="0" fontId="2" fillId="0" borderId="20" xfId="0" applyFont="1" applyBorder="1" applyAlignment="1">
      <alignment horizontal="center" vertical="center" textRotation="90" readingOrder="1"/>
    </xf>
    <xf numFmtId="0" fontId="2" fillId="0" borderId="10" xfId="0" applyFont="1" applyBorder="1" applyAlignment="1">
      <alignment horizontal="center" vertical="center" textRotation="90" readingOrder="1"/>
    </xf>
    <xf numFmtId="0" fontId="2" fillId="0" borderId="21" xfId="0" applyFont="1" applyBorder="1" applyAlignment="1">
      <alignment horizontal="center" vertical="center" textRotation="90" readingOrder="1"/>
    </xf>
    <xf numFmtId="0" fontId="2" fillId="0" borderId="0" xfId="0" applyFont="1" applyBorder="1" applyAlignment="1">
      <alignment horizontal="center" vertical="center" textRotation="90" readingOrder="1"/>
    </xf>
    <xf numFmtId="0" fontId="2" fillId="0" borderId="23" xfId="0" applyFont="1" applyBorder="1" applyAlignment="1">
      <alignment horizontal="center" vertical="center" textRotation="90" readingOrder="1"/>
    </xf>
    <xf numFmtId="0" fontId="2" fillId="0" borderId="24" xfId="0" applyFont="1" applyBorder="1" applyAlignment="1">
      <alignment horizontal="center" vertical="center" textRotation="90" readingOrder="1"/>
    </xf>
    <xf numFmtId="49" fontId="10" fillId="0" borderId="0" xfId="0" applyNumberFormat="1" applyFont="1" applyAlignment="1">
      <alignment horizontal="justify" vertical="top" wrapText="1"/>
    </xf>
    <xf numFmtId="0" fontId="2" fillId="0" borderId="0" xfId="0" applyFont="1" applyAlignment="1">
      <alignment horizontal="center"/>
    </xf>
    <xf numFmtId="0" fontId="2" fillId="0" borderId="0" xfId="0" applyFont="1" applyAlignment="1">
      <alignment horizontal="left"/>
    </xf>
    <xf numFmtId="0" fontId="4" fillId="0" borderId="13" xfId="0" applyFont="1" applyFill="1" applyBorder="1" applyAlignment="1">
      <alignment horizontal="center"/>
    </xf>
    <xf numFmtId="0" fontId="1" fillId="0" borderId="13" xfId="0" applyFont="1" applyFill="1" applyBorder="1" applyAlignment="1">
      <alignment horizontal="left"/>
    </xf>
    <xf numFmtId="0" fontId="5" fillId="0" borderId="18" xfId="0" applyFont="1" applyFill="1" applyBorder="1" applyAlignment="1">
      <alignment horizontal="center" vertical="center"/>
    </xf>
    <xf numFmtId="0" fontId="5" fillId="0" borderId="10" xfId="0" applyFont="1" applyBorder="1" applyAlignment="1">
      <alignment horizontal="left" vertical="top"/>
    </xf>
    <xf numFmtId="0" fontId="5" fillId="0" borderId="0" xfId="0" applyFont="1" applyAlignment="1">
      <alignment horizontal="left" vertical="top" wrapText="1"/>
    </xf>
    <xf numFmtId="0" fontId="5" fillId="0" borderId="24" xfId="0" applyFont="1" applyBorder="1" applyAlignment="1">
      <alignment horizontal="left" vertical="top" wrapText="1"/>
    </xf>
    <xf numFmtId="0" fontId="4" fillId="0" borderId="10" xfId="0" applyFont="1" applyBorder="1" applyAlignment="1">
      <alignment horizontal="center" vertical="center" textRotation="90" wrapText="1" readingOrder="1"/>
    </xf>
    <xf numFmtId="0" fontId="4" fillId="0" borderId="0" xfId="0" applyFont="1" applyBorder="1" applyAlignment="1">
      <alignment horizontal="center" vertical="center" textRotation="90" wrapText="1" readingOrder="1"/>
    </xf>
    <xf numFmtId="0" fontId="4" fillId="0" borderId="24" xfId="0" applyFont="1" applyBorder="1" applyAlignment="1">
      <alignment horizontal="center" vertical="center" textRotation="90" wrapText="1" readingOrder="1"/>
    </xf>
    <xf numFmtId="1" fontId="5" fillId="0" borderId="17" xfId="0" applyNumberFormat="1" applyFont="1" applyBorder="1" applyAlignment="1">
      <alignment horizontal="center" vertical="center" readingOrder="1"/>
    </xf>
    <xf numFmtId="1" fontId="5" fillId="0" borderId="11" xfId="0" applyNumberFormat="1" applyFont="1" applyBorder="1" applyAlignment="1">
      <alignment horizontal="center" vertical="center" readingOrder="1"/>
    </xf>
    <xf numFmtId="0" fontId="4" fillId="0" borderId="20" xfId="0" applyFont="1" applyBorder="1" applyAlignment="1">
      <alignment horizontal="center" vertical="center" wrapText="1" readingOrder="1"/>
    </xf>
    <xf numFmtId="0" fontId="4" fillId="0" borderId="10" xfId="0" applyFont="1" applyBorder="1" applyAlignment="1">
      <alignment horizontal="center" vertical="center" wrapText="1" readingOrder="1"/>
    </xf>
    <xf numFmtId="0" fontId="4" fillId="0" borderId="19" xfId="0" applyFont="1" applyBorder="1" applyAlignment="1">
      <alignment horizontal="center" vertical="center" wrapText="1" readingOrder="1"/>
    </xf>
    <xf numFmtId="0" fontId="4" fillId="0" borderId="23" xfId="0" applyFont="1" applyBorder="1" applyAlignment="1">
      <alignment horizontal="center" vertical="center" wrapText="1" readingOrder="1"/>
    </xf>
    <xf numFmtId="0" fontId="4" fillId="0" borderId="24" xfId="0" applyFont="1" applyBorder="1" applyAlignment="1">
      <alignment horizontal="center" vertical="center" wrapText="1" readingOrder="1"/>
    </xf>
    <xf numFmtId="0" fontId="4" fillId="0" borderId="14" xfId="0" applyFont="1" applyBorder="1" applyAlignment="1">
      <alignment horizontal="center" vertical="center" wrapText="1" readingOrder="1"/>
    </xf>
    <xf numFmtId="0" fontId="2" fillId="0" borderId="10"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1" xfId="0" applyFont="1" applyBorder="1" applyAlignment="1">
      <alignment horizontal="left" vertical="center" wrapText="1"/>
    </xf>
    <xf numFmtId="164" fontId="4" fillId="0" borderId="20"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4" fillId="0" borderId="19" xfId="0" applyNumberFormat="1" applyFont="1" applyBorder="1" applyAlignment="1">
      <alignment horizontal="center" vertical="center"/>
    </xf>
    <xf numFmtId="164" fontId="4" fillId="0" borderId="21" xfId="0" applyNumberFormat="1" applyFont="1" applyBorder="1" applyAlignment="1">
      <alignment horizontal="center" vertical="center"/>
    </xf>
    <xf numFmtId="164" fontId="4" fillId="0" borderId="0" xfId="0" applyNumberFormat="1" applyFont="1" applyBorder="1" applyAlignment="1">
      <alignment horizontal="center" vertical="center"/>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xf>
    <xf numFmtId="164" fontId="4" fillId="0" borderId="24" xfId="0" applyNumberFormat="1" applyFont="1" applyBorder="1" applyAlignment="1">
      <alignment horizontal="center" vertical="center"/>
    </xf>
    <xf numFmtId="164" fontId="4" fillId="0" borderId="14" xfId="0" applyNumberFormat="1" applyFont="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1" xfId="0" applyFont="1" applyBorder="1" applyAlignment="1">
      <alignment horizontal="center"/>
    </xf>
    <xf numFmtId="1" fontId="4" fillId="0" borderId="17" xfId="0" applyNumberFormat="1" applyFont="1" applyBorder="1" applyAlignment="1">
      <alignment horizontal="center"/>
    </xf>
    <xf numFmtId="1" fontId="4" fillId="0" borderId="18" xfId="0" applyNumberFormat="1" applyFont="1" applyBorder="1" applyAlignment="1">
      <alignment horizontal="center"/>
    </xf>
    <xf numFmtId="1" fontId="4" fillId="0" borderId="11" xfId="0" applyNumberFormat="1" applyFont="1" applyBorder="1" applyAlignment="1">
      <alignment horizont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17" xfId="0" applyFont="1" applyBorder="1" applyAlignment="1">
      <alignment horizontal="right" vertical="center" wrapText="1"/>
    </xf>
    <xf numFmtId="0" fontId="2" fillId="0" borderId="18" xfId="0" applyFont="1" applyBorder="1" applyAlignment="1">
      <alignment horizontal="right" vertical="center" wrapText="1"/>
    </xf>
    <xf numFmtId="0" fontId="2" fillId="0" borderId="11" xfId="0" applyFont="1" applyBorder="1" applyAlignment="1">
      <alignment horizontal="right" vertical="center" wrapText="1"/>
    </xf>
    <xf numFmtId="0" fontId="3" fillId="0" borderId="30"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33" borderId="17" xfId="0" applyNumberFormat="1" applyFont="1" applyFill="1" applyBorder="1" applyAlignment="1">
      <alignment horizontal="center" vertical="center" readingOrder="1"/>
    </xf>
    <xf numFmtId="0" fontId="5" fillId="33" borderId="18" xfId="0" applyNumberFormat="1" applyFont="1" applyFill="1" applyBorder="1" applyAlignment="1">
      <alignment horizontal="center" vertical="center" readingOrder="1"/>
    </xf>
    <xf numFmtId="0" fontId="5" fillId="33" borderId="11" xfId="0" applyNumberFormat="1" applyFont="1" applyFill="1" applyBorder="1" applyAlignment="1">
      <alignment horizontal="center" vertical="center" readingOrder="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 fillId="0" borderId="12" xfId="0" applyFont="1" applyBorder="1" applyAlignment="1">
      <alignment horizontal="left"/>
    </xf>
    <xf numFmtId="0" fontId="1" fillId="0" borderId="29" xfId="0" applyFont="1" applyBorder="1" applyAlignment="1">
      <alignment horizontal="left"/>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1" xfId="0" applyFont="1" applyFill="1" applyBorder="1" applyAlignment="1">
      <alignment horizontal="left" vertical="top"/>
    </xf>
    <xf numFmtId="0" fontId="3" fillId="0" borderId="42" xfId="0" applyFont="1" applyBorder="1" applyAlignment="1">
      <alignment horizontal="center" vertical="center"/>
    </xf>
    <xf numFmtId="0" fontId="4" fillId="33" borderId="17"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1" xfId="0" applyFont="1" applyFill="1" applyBorder="1" applyAlignment="1">
      <alignment vertical="center"/>
    </xf>
    <xf numFmtId="0" fontId="2" fillId="0" borderId="13" xfId="0" applyFont="1" applyBorder="1" applyAlignment="1">
      <alignment horizontal="center" vertical="center" wrapText="1"/>
    </xf>
    <xf numFmtId="0" fontId="3" fillId="0" borderId="43" xfId="0" applyFont="1" applyBorder="1" applyAlignment="1">
      <alignment horizontal="center" vertical="center"/>
    </xf>
    <xf numFmtId="0" fontId="4" fillId="0" borderId="18" xfId="0" applyNumberFormat="1" applyFont="1" applyBorder="1" applyAlignment="1">
      <alignment horizontal="center" readingOrder="1"/>
    </xf>
    <xf numFmtId="0" fontId="4" fillId="0" borderId="11" xfId="0" applyNumberFormat="1" applyFont="1" applyBorder="1" applyAlignment="1">
      <alignment horizontal="center" readingOrder="1"/>
    </xf>
    <xf numFmtId="0" fontId="5" fillId="35" borderId="17" xfId="0" applyFont="1" applyFill="1" applyBorder="1" applyAlignment="1">
      <alignment horizontal="center" vertical="center" readingOrder="1"/>
    </xf>
    <xf numFmtId="0" fontId="5" fillId="35" borderId="18" xfId="0" applyFont="1" applyFill="1" applyBorder="1" applyAlignment="1">
      <alignment horizontal="center" vertical="center" readingOrder="1"/>
    </xf>
    <xf numFmtId="0" fontId="5" fillId="35" borderId="11" xfId="0" applyFont="1" applyFill="1" applyBorder="1" applyAlignment="1">
      <alignment horizontal="center" vertical="center" readingOrder="1"/>
    </xf>
    <xf numFmtId="0" fontId="1" fillId="0" borderId="12" xfId="0" applyFont="1" applyBorder="1" applyAlignment="1">
      <alignment vertical="center"/>
    </xf>
    <xf numFmtId="0" fontId="1" fillId="0" borderId="29" xfId="0" applyFont="1" applyBorder="1" applyAlignment="1">
      <alignment vertical="center"/>
    </xf>
    <xf numFmtId="0" fontId="3" fillId="0" borderId="44" xfId="0" applyFont="1" applyBorder="1" applyAlignment="1">
      <alignment horizontal="center" vertical="center"/>
    </xf>
    <xf numFmtId="0" fontId="3" fillId="0" borderId="12" xfId="0" applyFont="1" applyBorder="1" applyAlignment="1">
      <alignment horizontal="center" vertical="center"/>
    </xf>
    <xf numFmtId="0" fontId="3" fillId="0" borderId="45" xfId="0" applyFont="1" applyBorder="1" applyAlignment="1">
      <alignment horizontal="center" vertical="center"/>
    </xf>
    <xf numFmtId="0" fontId="3" fillId="0" borderId="29" xfId="0" applyFont="1" applyBorder="1" applyAlignment="1">
      <alignment horizontal="center" vertical="center"/>
    </xf>
    <xf numFmtId="0" fontId="1" fillId="0" borderId="13"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29" xfId="0" applyFont="1" applyBorder="1" applyAlignment="1">
      <alignment horizontal="left"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46" xfId="0" applyFont="1" applyBorder="1" applyAlignment="1">
      <alignment horizontal="center" vertical="center" readingOrder="1"/>
    </xf>
    <xf numFmtId="0" fontId="5" fillId="0" borderId="47" xfId="0" applyFont="1" applyBorder="1" applyAlignment="1">
      <alignment horizontal="center" vertical="center" readingOrder="1"/>
    </xf>
    <xf numFmtId="0" fontId="5" fillId="0" borderId="48" xfId="0" applyFont="1" applyBorder="1" applyAlignment="1">
      <alignment horizontal="center" vertical="center" readingOrder="1"/>
    </xf>
    <xf numFmtId="0" fontId="5" fillId="0" borderId="13" xfId="0" applyFont="1" applyBorder="1" applyAlignment="1">
      <alignment horizontal="center"/>
    </xf>
    <xf numFmtId="0" fontId="5" fillId="35" borderId="13" xfId="0" applyFont="1" applyFill="1" applyBorder="1" applyAlignment="1">
      <alignment horizontal="center" vertical="center" readingOrder="1"/>
    </xf>
    <xf numFmtId="0" fontId="3" fillId="0" borderId="36"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1" fontId="4" fillId="33" borderId="17" xfId="0" applyNumberFormat="1" applyFont="1" applyFill="1" applyBorder="1" applyAlignment="1">
      <alignment horizontal="center" vertical="center"/>
    </xf>
    <xf numFmtId="1" fontId="4" fillId="33" borderId="11" xfId="0" applyNumberFormat="1" applyFont="1" applyFill="1" applyBorder="1" applyAlignment="1">
      <alignment horizontal="center" vertical="center"/>
    </xf>
    <xf numFmtId="1" fontId="4" fillId="33" borderId="18" xfId="0" applyNumberFormat="1" applyFont="1" applyFill="1" applyBorder="1" applyAlignment="1">
      <alignment horizontal="center" vertical="center"/>
    </xf>
    <xf numFmtId="0" fontId="4" fillId="33" borderId="18" xfId="0" applyFont="1" applyFill="1" applyBorder="1" applyAlignment="1">
      <alignment horizontal="center" vertical="center"/>
    </xf>
    <xf numFmtId="0" fontId="5" fillId="0" borderId="20" xfId="0" applyFont="1" applyFill="1" applyBorder="1" applyAlignment="1">
      <alignment horizontal="center" vertical="center" readingOrder="1"/>
    </xf>
    <xf numFmtId="0" fontId="5" fillId="0" borderId="19" xfId="0" applyFont="1" applyFill="1" applyBorder="1" applyAlignment="1">
      <alignment horizontal="center" vertical="center" readingOrder="1"/>
    </xf>
    <xf numFmtId="0" fontId="2" fillId="0" borderId="20" xfId="0" applyFont="1" applyBorder="1" applyAlignment="1">
      <alignment horizontal="center" vertical="center" textRotation="90"/>
    </xf>
    <xf numFmtId="0" fontId="2" fillId="0" borderId="19" xfId="0" applyFont="1" applyBorder="1" applyAlignment="1">
      <alignment horizontal="center" vertical="center" textRotation="90"/>
    </xf>
    <xf numFmtId="0" fontId="2" fillId="0" borderId="21" xfId="0" applyFont="1" applyBorder="1" applyAlignment="1">
      <alignment horizontal="center" vertical="center" textRotation="90"/>
    </xf>
    <xf numFmtId="0" fontId="2" fillId="0" borderId="22" xfId="0" applyFont="1" applyBorder="1" applyAlignment="1">
      <alignment horizontal="center" vertical="center" textRotation="90"/>
    </xf>
    <xf numFmtId="0" fontId="2" fillId="0" borderId="23"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0" xfId="0" applyFont="1" applyAlignment="1">
      <alignment horizontal="left" vertical="top" wrapText="1"/>
    </xf>
    <xf numFmtId="0" fontId="0" fillId="0" borderId="0" xfId="0" applyFont="1" applyAlignment="1">
      <alignment horizontal="justify" vertical="top"/>
    </xf>
    <xf numFmtId="0" fontId="2" fillId="0" borderId="0" xfId="0" applyFont="1" applyAlignment="1">
      <alignment horizontal="left" vertical="justify"/>
    </xf>
    <xf numFmtId="0" fontId="0" fillId="0" borderId="0" xfId="0" applyNumberFormat="1" applyAlignment="1">
      <alignment horizontal="justify" vertical="top" wrapText="1"/>
    </xf>
    <xf numFmtId="0" fontId="0" fillId="0" borderId="0" xfId="0" applyAlignment="1">
      <alignment horizontal="left" vertical="justify"/>
    </xf>
    <xf numFmtId="0" fontId="61"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1" fillId="0" borderId="17" xfId="0" applyFont="1" applyBorder="1" applyAlignment="1">
      <alignment horizontal="left" vertical="top"/>
    </xf>
    <xf numFmtId="0" fontId="1" fillId="0" borderId="18" xfId="0" applyFont="1" applyBorder="1" applyAlignment="1">
      <alignment horizontal="left" vertical="top"/>
    </xf>
    <xf numFmtId="0" fontId="1" fillId="0" borderId="11" xfId="0" applyFont="1" applyBorder="1" applyAlignment="1">
      <alignment horizontal="left" vertical="top"/>
    </xf>
    <xf numFmtId="0" fontId="1" fillId="0" borderId="17" xfId="0" applyFont="1" applyBorder="1" applyAlignment="1">
      <alignment vertical="top" wrapText="1"/>
    </xf>
    <xf numFmtId="0" fontId="0" fillId="0" borderId="18" xfId="0" applyBorder="1" applyAlignment="1">
      <alignment wrapText="1"/>
    </xf>
    <xf numFmtId="0" fontId="0" fillId="0" borderId="11" xfId="0" applyBorder="1" applyAlignment="1">
      <alignment wrapTex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justify" vertical="top" wrapText="1"/>
    </xf>
    <xf numFmtId="0" fontId="0" fillId="0" borderId="0" xfId="0" applyAlignment="1">
      <alignment horizontal="left"/>
    </xf>
    <xf numFmtId="1" fontId="1" fillId="33" borderId="17" xfId="0" applyNumberFormat="1" applyFont="1" applyFill="1" applyBorder="1" applyAlignment="1">
      <alignment horizontal="center" vertical="center"/>
    </xf>
    <xf numFmtId="1" fontId="1" fillId="33" borderId="11" xfId="0" applyNumberFormat="1" applyFont="1" applyFill="1" applyBorder="1" applyAlignment="1">
      <alignment horizontal="center" vertical="center"/>
    </xf>
    <xf numFmtId="1" fontId="1" fillId="33" borderId="18" xfId="0" applyNumberFormat="1" applyFont="1" applyFill="1" applyBorder="1" applyAlignment="1">
      <alignment horizontal="center" vertical="center"/>
    </xf>
    <xf numFmtId="1" fontId="3" fillId="0" borderId="20" xfId="0" applyNumberFormat="1" applyFont="1" applyBorder="1" applyAlignment="1">
      <alignment horizontal="center" vertical="center"/>
    </xf>
    <xf numFmtId="1" fontId="3" fillId="0" borderId="10"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24" xfId="0" applyNumberFormat="1" applyFont="1" applyBorder="1" applyAlignment="1">
      <alignment horizontal="center" vertical="center"/>
    </xf>
    <xf numFmtId="1" fontId="3" fillId="33" borderId="17" xfId="0" applyNumberFormat="1" applyFont="1" applyFill="1" applyBorder="1" applyAlignment="1">
      <alignment horizontal="center" vertical="center"/>
    </xf>
    <xf numFmtId="1" fontId="3" fillId="33" borderId="18" xfId="0" applyNumberFormat="1" applyFont="1" applyFill="1" applyBorder="1" applyAlignment="1">
      <alignment horizontal="center" vertical="center"/>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1" fillId="33" borderId="17" xfId="0" applyNumberFormat="1" applyFont="1" applyFill="1" applyBorder="1" applyAlignment="1">
      <alignment horizontal="center" vertical="center" readingOrder="1"/>
    </xf>
    <xf numFmtId="0" fontId="1" fillId="33" borderId="18" xfId="0" applyNumberFormat="1" applyFont="1" applyFill="1" applyBorder="1" applyAlignment="1">
      <alignment horizontal="center" vertical="center" readingOrder="1"/>
    </xf>
    <xf numFmtId="0" fontId="1" fillId="33" borderId="11" xfId="0" applyNumberFormat="1" applyFont="1" applyFill="1" applyBorder="1" applyAlignment="1">
      <alignment horizontal="center" vertical="center"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1" xfId="0" applyFont="1" applyFill="1" applyBorder="1" applyAlignment="1">
      <alignment horizontal="center" vertical="center"/>
    </xf>
    <xf numFmtId="0" fontId="4" fillId="33" borderId="17"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11" xfId="0" applyFont="1" applyFill="1" applyBorder="1" applyAlignment="1">
      <alignment horizontal="left" vertical="top" wrapText="1"/>
    </xf>
    <xf numFmtId="1" fontId="1" fillId="0" borderId="20"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19" xfId="0" applyNumberFormat="1" applyFont="1" applyBorder="1" applyAlignment="1">
      <alignment horizontal="center" vertical="center"/>
    </xf>
    <xf numFmtId="1" fontId="1" fillId="0" borderId="23" xfId="0" applyNumberFormat="1" applyFont="1" applyBorder="1" applyAlignment="1">
      <alignment horizontal="center" vertical="center"/>
    </xf>
    <xf numFmtId="1" fontId="1" fillId="0" borderId="24" xfId="0" applyNumberFormat="1" applyFont="1" applyBorder="1" applyAlignment="1">
      <alignment horizontal="center" vertical="center"/>
    </xf>
    <xf numFmtId="1" fontId="1" fillId="0" borderId="14" xfId="0" applyNumberFormat="1" applyFont="1" applyBorder="1" applyAlignment="1">
      <alignment horizontal="center" vertical="center"/>
    </xf>
    <xf numFmtId="0" fontId="1" fillId="34" borderId="20"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14" xfId="0" applyFont="1" applyFill="1" applyBorder="1" applyAlignment="1">
      <alignment horizontal="center" vertical="center"/>
    </xf>
    <xf numFmtId="0" fontId="1" fillId="0" borderId="20" xfId="0" applyNumberFormat="1" applyFont="1" applyBorder="1" applyAlignment="1">
      <alignment horizontal="center" vertical="center" readingOrder="1"/>
    </xf>
    <xf numFmtId="0" fontId="1" fillId="0" borderId="10" xfId="0" applyNumberFormat="1" applyFont="1" applyBorder="1" applyAlignment="1">
      <alignment horizontal="center" vertical="center" readingOrder="1"/>
    </xf>
    <xf numFmtId="0" fontId="1" fillId="0" borderId="19" xfId="0" applyNumberFormat="1" applyFont="1" applyBorder="1" applyAlignment="1">
      <alignment horizontal="center" vertical="center" readingOrder="1"/>
    </xf>
    <xf numFmtId="0" fontId="1" fillId="0" borderId="23" xfId="0" applyNumberFormat="1" applyFont="1" applyBorder="1" applyAlignment="1">
      <alignment horizontal="center" vertical="center" readingOrder="1"/>
    </xf>
    <xf numFmtId="0" fontId="1" fillId="0" borderId="24" xfId="0" applyNumberFormat="1" applyFont="1" applyBorder="1" applyAlignment="1">
      <alignment horizontal="center" vertical="center" readingOrder="1"/>
    </xf>
    <xf numFmtId="0" fontId="1" fillId="0" borderId="14" xfId="0" applyNumberFormat="1" applyFont="1" applyBorder="1" applyAlignment="1">
      <alignment horizontal="center" vertical="center" readingOrder="1"/>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3" fillId="0" borderId="0" xfId="0" applyFont="1" applyAlignment="1">
      <alignment horizontal="center"/>
    </xf>
    <xf numFmtId="0" fontId="12"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7" fillId="0" borderId="0" xfId="0" applyFont="1" applyAlignment="1">
      <alignment horizontal="center"/>
    </xf>
    <xf numFmtId="0" fontId="17" fillId="0" borderId="0" xfId="0" applyFont="1" applyAlignment="1">
      <alignment horizontal="right"/>
    </xf>
    <xf numFmtId="0" fontId="17" fillId="0" borderId="0" xfId="0" applyFont="1" applyAlignment="1">
      <alignment horizontal="left" indent="15"/>
    </xf>
    <xf numFmtId="0" fontId="18" fillId="0" borderId="0" xfId="0" applyFont="1" applyAlignment="1">
      <alignment horizontal="center"/>
    </xf>
    <xf numFmtId="0" fontId="19" fillId="0" borderId="0" xfId="0" applyFont="1" applyAlignment="1">
      <alignment horizontal="left" indent="15"/>
    </xf>
    <xf numFmtId="0" fontId="15" fillId="0" borderId="0" xfId="0" applyFont="1" applyAlignment="1">
      <alignment horizontal="center"/>
    </xf>
    <xf numFmtId="0" fontId="13" fillId="0" borderId="0" xfId="0" applyFont="1" applyAlignment="1">
      <alignment horizontal="left" indent="15"/>
    </xf>
    <xf numFmtId="0" fontId="12" fillId="0" borderId="0" xfId="0" applyFont="1" applyAlignment="1">
      <alignment/>
    </xf>
    <xf numFmtId="0" fontId="12" fillId="0" borderId="0" xfId="0" applyFont="1" applyAlignment="1">
      <alignment horizontal="justify"/>
    </xf>
    <xf numFmtId="0" fontId="13" fillId="0" borderId="0" xfId="0" applyFont="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59"/>
  <sheetViews>
    <sheetView tabSelected="1" view="pageBreakPreview" zoomScale="95" zoomScaleNormal="85" zoomScaleSheetLayoutView="95" zoomScalePageLayoutView="0" workbookViewId="0" topLeftCell="A138">
      <selection activeCell="V254" sqref="V254"/>
    </sheetView>
  </sheetViews>
  <sheetFormatPr defaultColWidth="9.00390625" defaultRowHeight="12.75"/>
  <cols>
    <col min="1" max="1" width="4.125" style="0" customWidth="1"/>
    <col min="2" max="2" width="3.75390625" style="0" customWidth="1"/>
    <col min="3" max="7" width="3.125" style="0" customWidth="1"/>
    <col min="8" max="8" width="4.125" style="0" customWidth="1"/>
    <col min="9" max="9" width="3.875" style="0" customWidth="1"/>
    <col min="10" max="10" width="3.125" style="0" customWidth="1"/>
    <col min="11" max="11" width="2.125" style="0" customWidth="1"/>
    <col min="12" max="12" width="5.25390625" style="0" customWidth="1"/>
    <col min="13" max="13" width="4.375" style="0" customWidth="1"/>
    <col min="14" max="14" width="4.875" style="0" customWidth="1"/>
    <col min="15" max="15" width="2.125" style="0" customWidth="1"/>
    <col min="16" max="16" width="3.875" style="0" customWidth="1"/>
    <col min="17" max="18" width="4.625" style="0" customWidth="1"/>
    <col min="19" max="19" width="2.75390625" style="0" customWidth="1"/>
    <col min="20" max="20" width="6.375" style="0" customWidth="1"/>
    <col min="21" max="21" width="7.375" style="0" customWidth="1"/>
    <col min="22" max="22" width="1.37890625" style="0" customWidth="1"/>
    <col min="23" max="23" width="1.875" style="0" customWidth="1"/>
    <col min="24" max="24" width="3.625" style="0" customWidth="1"/>
    <col min="25" max="25" width="1.37890625" style="0" customWidth="1"/>
    <col min="26" max="26" width="1.75390625" style="0" customWidth="1"/>
    <col min="27" max="27" width="1.37890625" style="0" customWidth="1"/>
    <col min="28" max="28" width="1.875" style="0" customWidth="1"/>
    <col min="29" max="29" width="0.6171875" style="0" customWidth="1"/>
    <col min="30" max="30" width="1.25" style="0" hidden="1" customWidth="1"/>
    <col min="31" max="31" width="2.25390625" style="0" customWidth="1"/>
    <col min="32" max="33" width="1.875" style="0" customWidth="1"/>
    <col min="34" max="34" width="2.375" style="0" hidden="1" customWidth="1"/>
    <col min="35" max="35" width="1.00390625" style="0" customWidth="1"/>
    <col min="36" max="36" width="2.25390625" style="0" customWidth="1"/>
    <col min="37" max="37" width="1.75390625" style="0" customWidth="1"/>
    <col min="38" max="38" width="2.375" style="0" customWidth="1"/>
    <col min="39" max="39" width="3.875" style="0" customWidth="1"/>
    <col min="40" max="40" width="1.37890625" style="0" customWidth="1"/>
    <col min="41" max="42" width="2.125" style="0" customWidth="1"/>
    <col min="43" max="43" width="2.00390625" style="0" customWidth="1"/>
    <col min="44" max="44" width="2.125" style="0" customWidth="1"/>
    <col min="45" max="45" width="2.25390625" style="0" customWidth="1"/>
    <col min="46" max="46" width="2.00390625" style="0" customWidth="1"/>
    <col min="47" max="47" width="2.125" style="0" customWidth="1"/>
    <col min="48" max="48" width="1.875" style="0" customWidth="1"/>
    <col min="49" max="49" width="2.375" style="0" customWidth="1"/>
    <col min="50" max="50" width="2.75390625" style="0" customWidth="1"/>
    <col min="51" max="51" width="3.375" style="0" customWidth="1"/>
    <col min="52" max="52" width="1.875" style="0" customWidth="1"/>
    <col min="53" max="53" width="2.375" style="0" customWidth="1"/>
    <col min="54" max="54" width="1.12109375" style="0" customWidth="1"/>
    <col min="55" max="55" width="0.875" style="0" customWidth="1"/>
    <col min="56" max="56" width="1.00390625" style="0" hidden="1" customWidth="1"/>
    <col min="57" max="57" width="23.25390625" style="0" hidden="1" customWidth="1"/>
    <col min="58" max="58" width="9.125" style="0" hidden="1" customWidth="1"/>
  </cols>
  <sheetData>
    <row r="1" spans="3:18" ht="15">
      <c r="C1" s="9" t="s">
        <v>85</v>
      </c>
      <c r="D1" s="9"/>
      <c r="E1" s="9"/>
      <c r="F1" s="9"/>
      <c r="G1" s="9"/>
      <c r="H1" s="9"/>
      <c r="I1" s="9"/>
      <c r="J1" s="9"/>
      <c r="K1" s="9"/>
      <c r="L1" s="9"/>
      <c r="M1" s="9"/>
      <c r="N1" s="9"/>
      <c r="O1" s="9"/>
      <c r="P1" s="3"/>
      <c r="Q1" s="3"/>
      <c r="R1" s="3"/>
    </row>
    <row r="2" spans="1:55" ht="12.75" customHeight="1">
      <c r="A2" s="4"/>
      <c r="B2" s="4"/>
      <c r="C2" s="406" t="s">
        <v>86</v>
      </c>
      <c r="D2" s="406"/>
      <c r="E2" s="406"/>
      <c r="F2" s="406"/>
      <c r="G2" s="406" t="s">
        <v>87</v>
      </c>
      <c r="H2" s="406"/>
      <c r="I2" s="406"/>
      <c r="J2" s="406"/>
      <c r="K2" s="406"/>
      <c r="L2" s="406" t="s">
        <v>59</v>
      </c>
      <c r="M2" s="406"/>
      <c r="N2" s="406"/>
      <c r="O2" s="406"/>
      <c r="P2" s="406"/>
      <c r="Q2" s="345" t="s">
        <v>88</v>
      </c>
      <c r="R2" s="346"/>
      <c r="S2" s="346"/>
      <c r="T2" s="346"/>
      <c r="U2" s="347"/>
      <c r="V2" s="345" t="s">
        <v>60</v>
      </c>
      <c r="W2" s="346"/>
      <c r="X2" s="346"/>
      <c r="Y2" s="346"/>
      <c r="Z2" s="346"/>
      <c r="AA2" s="346"/>
      <c r="AB2" s="346"/>
      <c r="AC2" s="346"/>
      <c r="AD2" s="347"/>
      <c r="AE2" s="406" t="s">
        <v>91</v>
      </c>
      <c r="AF2" s="406"/>
      <c r="AG2" s="406"/>
      <c r="AH2" s="406"/>
      <c r="AI2" s="406"/>
      <c r="AJ2" s="406"/>
      <c r="AK2" s="406"/>
      <c r="AL2" s="406"/>
      <c r="AM2" s="406"/>
      <c r="AN2" s="422" t="s">
        <v>0</v>
      </c>
      <c r="AO2" s="422"/>
      <c r="AP2" s="422"/>
      <c r="AQ2" s="422"/>
      <c r="AR2" s="422"/>
      <c r="AS2" s="422"/>
      <c r="AT2" s="422"/>
      <c r="AU2" s="422" t="s">
        <v>92</v>
      </c>
      <c r="AV2" s="422"/>
      <c r="AW2" s="422"/>
      <c r="AX2" s="422"/>
      <c r="AY2" s="422"/>
      <c r="AZ2" s="38"/>
      <c r="BA2" s="37"/>
      <c r="BB2" s="7"/>
      <c r="BC2" s="7"/>
    </row>
    <row r="3" spans="1:55" ht="12.75">
      <c r="A3" s="4"/>
      <c r="B3" s="4"/>
      <c r="C3" s="406"/>
      <c r="D3" s="406"/>
      <c r="E3" s="406"/>
      <c r="F3" s="406"/>
      <c r="G3" s="406"/>
      <c r="H3" s="406"/>
      <c r="I3" s="406"/>
      <c r="J3" s="406"/>
      <c r="K3" s="406"/>
      <c r="L3" s="406"/>
      <c r="M3" s="406"/>
      <c r="N3" s="406"/>
      <c r="O3" s="406"/>
      <c r="P3" s="406"/>
      <c r="Q3" s="351"/>
      <c r="R3" s="352"/>
      <c r="S3" s="352"/>
      <c r="T3" s="352"/>
      <c r="U3" s="353"/>
      <c r="V3" s="348"/>
      <c r="W3" s="349"/>
      <c r="X3" s="349"/>
      <c r="Y3" s="349"/>
      <c r="Z3" s="349"/>
      <c r="AA3" s="349"/>
      <c r="AB3" s="349"/>
      <c r="AC3" s="349"/>
      <c r="AD3" s="350"/>
      <c r="AE3" s="406"/>
      <c r="AF3" s="406"/>
      <c r="AG3" s="406"/>
      <c r="AH3" s="406"/>
      <c r="AI3" s="406"/>
      <c r="AJ3" s="406"/>
      <c r="AK3" s="406"/>
      <c r="AL3" s="406"/>
      <c r="AM3" s="406"/>
      <c r="AN3" s="422"/>
      <c r="AO3" s="422"/>
      <c r="AP3" s="422"/>
      <c r="AQ3" s="422"/>
      <c r="AR3" s="422"/>
      <c r="AS3" s="422"/>
      <c r="AT3" s="422"/>
      <c r="AU3" s="422"/>
      <c r="AV3" s="422"/>
      <c r="AW3" s="422"/>
      <c r="AX3" s="422"/>
      <c r="AY3" s="422"/>
      <c r="AZ3" s="38"/>
      <c r="BA3" s="39"/>
      <c r="BB3" s="4"/>
      <c r="BC3" s="4"/>
    </row>
    <row r="4" spans="1:55" ht="12.75">
      <c r="A4" s="4"/>
      <c r="B4" s="4"/>
      <c r="C4" s="406"/>
      <c r="D4" s="406"/>
      <c r="E4" s="406"/>
      <c r="F4" s="406"/>
      <c r="G4" s="406"/>
      <c r="H4" s="406"/>
      <c r="I4" s="406"/>
      <c r="J4" s="406"/>
      <c r="K4" s="406"/>
      <c r="L4" s="406"/>
      <c r="M4" s="406"/>
      <c r="N4" s="406"/>
      <c r="O4" s="406"/>
      <c r="P4" s="406"/>
      <c r="Q4" s="237" t="s">
        <v>89</v>
      </c>
      <c r="R4" s="238"/>
      <c r="S4" s="239"/>
      <c r="T4" s="40" t="s">
        <v>90</v>
      </c>
      <c r="U4" s="40"/>
      <c r="V4" s="351"/>
      <c r="W4" s="352"/>
      <c r="X4" s="352"/>
      <c r="Y4" s="352"/>
      <c r="Z4" s="352"/>
      <c r="AA4" s="352"/>
      <c r="AB4" s="352"/>
      <c r="AC4" s="352"/>
      <c r="AD4" s="353"/>
      <c r="AE4" s="406"/>
      <c r="AF4" s="406"/>
      <c r="AG4" s="406"/>
      <c r="AH4" s="406"/>
      <c r="AI4" s="406"/>
      <c r="AJ4" s="406"/>
      <c r="AK4" s="406"/>
      <c r="AL4" s="406"/>
      <c r="AM4" s="406"/>
      <c r="AN4" s="422"/>
      <c r="AO4" s="422"/>
      <c r="AP4" s="422"/>
      <c r="AQ4" s="422"/>
      <c r="AR4" s="422"/>
      <c r="AS4" s="422"/>
      <c r="AT4" s="422"/>
      <c r="AU4" s="422"/>
      <c r="AV4" s="422"/>
      <c r="AW4" s="422"/>
      <c r="AX4" s="422"/>
      <c r="AY4" s="422"/>
      <c r="AZ4" s="39"/>
      <c r="BA4" s="39"/>
      <c r="BB4" s="4"/>
      <c r="BC4" s="4"/>
    </row>
    <row r="5" spans="1:55" ht="12.75">
      <c r="A5" s="4"/>
      <c r="B5" s="4"/>
      <c r="C5" s="138">
        <v>1</v>
      </c>
      <c r="D5" s="139"/>
      <c r="E5" s="139"/>
      <c r="F5" s="140"/>
      <c r="G5" s="138">
        <v>39</v>
      </c>
      <c r="H5" s="139"/>
      <c r="I5" s="139"/>
      <c r="J5" s="139"/>
      <c r="K5" s="140"/>
      <c r="L5" s="423"/>
      <c r="M5" s="424"/>
      <c r="N5" s="424"/>
      <c r="O5" s="424"/>
      <c r="P5" s="425"/>
      <c r="Q5" s="237"/>
      <c r="R5" s="238"/>
      <c r="S5" s="239"/>
      <c r="T5" s="237"/>
      <c r="U5" s="239"/>
      <c r="V5" s="138">
        <v>2</v>
      </c>
      <c r="W5" s="139"/>
      <c r="X5" s="139"/>
      <c r="Y5" s="139"/>
      <c r="Z5" s="139"/>
      <c r="AA5" s="139"/>
      <c r="AB5" s="139"/>
      <c r="AC5" s="139"/>
      <c r="AD5" s="101"/>
      <c r="AE5" s="423"/>
      <c r="AF5" s="424"/>
      <c r="AG5" s="424"/>
      <c r="AH5" s="424"/>
      <c r="AI5" s="424"/>
      <c r="AJ5" s="424"/>
      <c r="AK5" s="424"/>
      <c r="AL5" s="424"/>
      <c r="AM5" s="425"/>
      <c r="AN5" s="213">
        <v>11</v>
      </c>
      <c r="AO5" s="214"/>
      <c r="AP5" s="214"/>
      <c r="AQ5" s="214"/>
      <c r="AR5" s="214"/>
      <c r="AS5" s="214"/>
      <c r="AT5" s="215"/>
      <c r="AU5" s="183">
        <f>G5+L5+Q5+T5+V5+AE5+AN5</f>
        <v>52</v>
      </c>
      <c r="AV5" s="183"/>
      <c r="AW5" s="183"/>
      <c r="AX5" s="183"/>
      <c r="AY5" s="183"/>
      <c r="AZ5" s="39"/>
      <c r="BA5" s="39"/>
      <c r="BB5" s="4"/>
      <c r="BC5" s="4"/>
    </row>
    <row r="6" spans="1:55" ht="12.75">
      <c r="A6" s="4"/>
      <c r="B6" s="4"/>
      <c r="C6" s="183">
        <v>2</v>
      </c>
      <c r="D6" s="183"/>
      <c r="E6" s="183"/>
      <c r="F6" s="183"/>
      <c r="G6" s="183">
        <v>31</v>
      </c>
      <c r="H6" s="183"/>
      <c r="I6" s="183"/>
      <c r="J6" s="183"/>
      <c r="K6" s="183"/>
      <c r="L6" s="183">
        <v>7</v>
      </c>
      <c r="M6" s="183"/>
      <c r="N6" s="183"/>
      <c r="O6" s="183"/>
      <c r="P6" s="183"/>
      <c r="Q6" s="294">
        <v>2</v>
      </c>
      <c r="R6" s="296"/>
      <c r="S6" s="295"/>
      <c r="T6" s="294"/>
      <c r="U6" s="295"/>
      <c r="V6" s="294">
        <v>2</v>
      </c>
      <c r="W6" s="296"/>
      <c r="X6" s="296"/>
      <c r="Y6" s="296"/>
      <c r="Z6" s="296"/>
      <c r="AA6" s="296"/>
      <c r="AB6" s="296"/>
      <c r="AC6" s="296"/>
      <c r="AD6" s="295"/>
      <c r="AE6" s="183"/>
      <c r="AF6" s="183"/>
      <c r="AG6" s="183"/>
      <c r="AH6" s="183"/>
      <c r="AI6" s="183"/>
      <c r="AJ6" s="183"/>
      <c r="AK6" s="183"/>
      <c r="AL6" s="183"/>
      <c r="AM6" s="183"/>
      <c r="AN6" s="183">
        <v>10</v>
      </c>
      <c r="AO6" s="183"/>
      <c r="AP6" s="183"/>
      <c r="AQ6" s="183"/>
      <c r="AR6" s="183"/>
      <c r="AS6" s="183"/>
      <c r="AT6" s="183"/>
      <c r="AU6" s="183">
        <f>G6+L6+Q6+T6+V6+AE6+AN6</f>
        <v>52</v>
      </c>
      <c r="AV6" s="183"/>
      <c r="AW6" s="183"/>
      <c r="AX6" s="183"/>
      <c r="AY6" s="183"/>
      <c r="AZ6" s="20"/>
      <c r="BA6" s="4"/>
      <c r="BB6" s="4"/>
      <c r="BC6" s="4"/>
    </row>
    <row r="7" spans="1:55" ht="12.75">
      <c r="A7" s="11"/>
      <c r="B7" s="11"/>
      <c r="C7" s="183">
        <v>3</v>
      </c>
      <c r="D7" s="183"/>
      <c r="E7" s="183"/>
      <c r="F7" s="183"/>
      <c r="G7" s="183">
        <v>32</v>
      </c>
      <c r="H7" s="183"/>
      <c r="I7" s="183"/>
      <c r="J7" s="183"/>
      <c r="K7" s="183"/>
      <c r="L7" s="183"/>
      <c r="M7" s="183"/>
      <c r="N7" s="183"/>
      <c r="O7" s="183"/>
      <c r="P7" s="183"/>
      <c r="Q7" s="294">
        <v>7</v>
      </c>
      <c r="R7" s="296"/>
      <c r="S7" s="295"/>
      <c r="T7" s="294"/>
      <c r="U7" s="295"/>
      <c r="V7" s="294">
        <v>2</v>
      </c>
      <c r="W7" s="296"/>
      <c r="X7" s="296"/>
      <c r="Y7" s="296"/>
      <c r="Z7" s="296"/>
      <c r="AA7" s="296"/>
      <c r="AB7" s="296"/>
      <c r="AC7" s="296"/>
      <c r="AD7" s="295"/>
      <c r="AE7" s="183"/>
      <c r="AF7" s="183"/>
      <c r="AG7" s="183"/>
      <c r="AH7" s="183"/>
      <c r="AI7" s="183"/>
      <c r="AJ7" s="183"/>
      <c r="AK7" s="183"/>
      <c r="AL7" s="183"/>
      <c r="AM7" s="183"/>
      <c r="AN7" s="183">
        <v>11</v>
      </c>
      <c r="AO7" s="183"/>
      <c r="AP7" s="183"/>
      <c r="AQ7" s="183"/>
      <c r="AR7" s="183"/>
      <c r="AS7" s="183"/>
      <c r="AT7" s="183"/>
      <c r="AU7" s="183">
        <f>G7+L7+Q7+T7+V7+AE7+AN7</f>
        <v>52</v>
      </c>
      <c r="AV7" s="183"/>
      <c r="AW7" s="183"/>
      <c r="AX7" s="183"/>
      <c r="AY7" s="183"/>
      <c r="AZ7" s="11"/>
      <c r="BA7" s="6"/>
      <c r="BB7" s="6"/>
      <c r="BC7" s="6"/>
    </row>
    <row r="8" spans="1:55" ht="12.75">
      <c r="A8" s="11"/>
      <c r="B8" s="11"/>
      <c r="C8" s="183">
        <v>4</v>
      </c>
      <c r="D8" s="183"/>
      <c r="E8" s="183"/>
      <c r="F8" s="183"/>
      <c r="G8" s="183">
        <v>21</v>
      </c>
      <c r="H8" s="183"/>
      <c r="I8" s="183"/>
      <c r="J8" s="183"/>
      <c r="K8" s="183"/>
      <c r="L8" s="183"/>
      <c r="M8" s="183"/>
      <c r="N8" s="183"/>
      <c r="O8" s="183"/>
      <c r="P8" s="183"/>
      <c r="Q8" s="294">
        <v>8</v>
      </c>
      <c r="R8" s="296"/>
      <c r="S8" s="295"/>
      <c r="T8" s="294">
        <v>4</v>
      </c>
      <c r="U8" s="295"/>
      <c r="V8" s="294">
        <v>2</v>
      </c>
      <c r="W8" s="296"/>
      <c r="X8" s="296"/>
      <c r="Y8" s="296"/>
      <c r="Z8" s="296"/>
      <c r="AA8" s="296"/>
      <c r="AB8" s="296"/>
      <c r="AC8" s="296"/>
      <c r="AD8" s="295"/>
      <c r="AE8" s="183">
        <v>6</v>
      </c>
      <c r="AF8" s="183"/>
      <c r="AG8" s="183"/>
      <c r="AH8" s="183"/>
      <c r="AI8" s="183"/>
      <c r="AJ8" s="183"/>
      <c r="AK8" s="183"/>
      <c r="AL8" s="183"/>
      <c r="AM8" s="183"/>
      <c r="AN8" s="183">
        <v>2</v>
      </c>
      <c r="AO8" s="183"/>
      <c r="AP8" s="183"/>
      <c r="AQ8" s="183"/>
      <c r="AR8" s="183"/>
      <c r="AS8" s="183"/>
      <c r="AT8" s="183"/>
      <c r="AU8" s="183">
        <f>G8+L8+Q8+T8+V8+AE8+AN8</f>
        <v>43</v>
      </c>
      <c r="AV8" s="183"/>
      <c r="AW8" s="183"/>
      <c r="AX8" s="183"/>
      <c r="AY8" s="183"/>
      <c r="AZ8" s="11"/>
      <c r="BA8" s="6"/>
      <c r="BB8" s="6"/>
      <c r="BC8" s="6"/>
    </row>
    <row r="9" spans="1:55" ht="12.75">
      <c r="A9" s="11"/>
      <c r="B9" s="11"/>
      <c r="C9" s="183" t="s">
        <v>92</v>
      </c>
      <c r="D9" s="183"/>
      <c r="E9" s="183"/>
      <c r="F9" s="183"/>
      <c r="G9" s="183">
        <f>SUM(G5:G8)</f>
        <v>123</v>
      </c>
      <c r="H9" s="183"/>
      <c r="I9" s="183"/>
      <c r="J9" s="183"/>
      <c r="K9" s="183"/>
      <c r="L9" s="183">
        <f>SUM(L6:L8)</f>
        <v>7</v>
      </c>
      <c r="M9" s="183"/>
      <c r="N9" s="183"/>
      <c r="O9" s="183"/>
      <c r="P9" s="183"/>
      <c r="Q9" s="294">
        <f>SUM(Q6:Q8)</f>
        <v>17</v>
      </c>
      <c r="R9" s="296"/>
      <c r="S9" s="295"/>
      <c r="T9" s="294">
        <f>SUM(T8)</f>
        <v>4</v>
      </c>
      <c r="U9" s="295"/>
      <c r="V9" s="294">
        <f>SUM(V5:V8)</f>
        <v>8</v>
      </c>
      <c r="W9" s="296"/>
      <c r="X9" s="296"/>
      <c r="Y9" s="296"/>
      <c r="Z9" s="296"/>
      <c r="AA9" s="296"/>
      <c r="AB9" s="296"/>
      <c r="AC9" s="296"/>
      <c r="AD9" s="295"/>
      <c r="AE9" s="183">
        <f>SUM(AE8)</f>
        <v>6</v>
      </c>
      <c r="AF9" s="183"/>
      <c r="AG9" s="183"/>
      <c r="AH9" s="183"/>
      <c r="AI9" s="183"/>
      <c r="AJ9" s="183"/>
      <c r="AK9" s="183"/>
      <c r="AL9" s="183"/>
      <c r="AM9" s="183"/>
      <c r="AN9" s="183">
        <f>SUM(AN5:AN8)</f>
        <v>34</v>
      </c>
      <c r="AO9" s="183"/>
      <c r="AP9" s="183"/>
      <c r="AQ9" s="183"/>
      <c r="AR9" s="183"/>
      <c r="AS9" s="183"/>
      <c r="AT9" s="183"/>
      <c r="AU9" s="183">
        <f>G9+L9+Q9+T9+V9+AE9+AN9</f>
        <v>199</v>
      </c>
      <c r="AV9" s="183"/>
      <c r="AW9" s="183"/>
      <c r="AX9" s="183"/>
      <c r="AY9" s="183"/>
      <c r="AZ9" s="11"/>
      <c r="BA9" s="6"/>
      <c r="BB9" s="6"/>
      <c r="BC9" s="6"/>
    </row>
    <row r="10" spans="1:55" ht="12.7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6"/>
      <c r="BB10" s="6"/>
      <c r="BC10" s="6"/>
    </row>
    <row r="11" spans="1:56" ht="12.75" customHeight="1">
      <c r="A11" s="311" t="s">
        <v>2</v>
      </c>
      <c r="B11" s="312"/>
      <c r="C11" s="345" t="s">
        <v>93</v>
      </c>
      <c r="D11" s="346"/>
      <c r="E11" s="346"/>
      <c r="F11" s="346"/>
      <c r="G11" s="346"/>
      <c r="H11" s="346"/>
      <c r="I11" s="346"/>
      <c r="J11" s="346"/>
      <c r="K11" s="347"/>
      <c r="L11" s="265" t="s">
        <v>159</v>
      </c>
      <c r="M11" s="266"/>
      <c r="N11" s="267"/>
      <c r="O11" s="274" t="s">
        <v>35</v>
      </c>
      <c r="P11" s="275"/>
      <c r="Q11" s="275"/>
      <c r="R11" s="275"/>
      <c r="S11" s="275"/>
      <c r="T11" s="275"/>
      <c r="U11" s="275"/>
      <c r="V11" s="275"/>
      <c r="W11" s="275"/>
      <c r="X11" s="275"/>
      <c r="Y11" s="275"/>
      <c r="Z11" s="275"/>
      <c r="AA11" s="275"/>
      <c r="AB11" s="275"/>
      <c r="AC11" s="275"/>
      <c r="AD11" s="276"/>
      <c r="AE11" s="307" t="s">
        <v>3</v>
      </c>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9"/>
      <c r="BC11" s="29"/>
      <c r="BD11" s="1"/>
    </row>
    <row r="12" spans="1:56" ht="10.5" customHeight="1">
      <c r="A12" s="313"/>
      <c r="B12" s="314"/>
      <c r="C12" s="348"/>
      <c r="D12" s="349"/>
      <c r="E12" s="349"/>
      <c r="F12" s="349"/>
      <c r="G12" s="349"/>
      <c r="H12" s="349"/>
      <c r="I12" s="349"/>
      <c r="J12" s="349"/>
      <c r="K12" s="350"/>
      <c r="L12" s="268"/>
      <c r="M12" s="269"/>
      <c r="N12" s="270"/>
      <c r="O12" s="277"/>
      <c r="P12" s="278"/>
      <c r="Q12" s="278"/>
      <c r="R12" s="278"/>
      <c r="S12" s="278"/>
      <c r="T12" s="278"/>
      <c r="U12" s="278"/>
      <c r="V12" s="278"/>
      <c r="W12" s="278"/>
      <c r="X12" s="278"/>
      <c r="Y12" s="278"/>
      <c r="Z12" s="278"/>
      <c r="AA12" s="278"/>
      <c r="AB12" s="278"/>
      <c r="AC12" s="278"/>
      <c r="AD12" s="279"/>
      <c r="AE12" s="304" t="s">
        <v>4</v>
      </c>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6"/>
      <c r="BC12" s="30"/>
      <c r="BD12" s="1"/>
    </row>
    <row r="13" spans="1:56" ht="11.25" customHeight="1">
      <c r="A13" s="313"/>
      <c r="B13" s="314"/>
      <c r="C13" s="348"/>
      <c r="D13" s="349"/>
      <c r="E13" s="349"/>
      <c r="F13" s="349"/>
      <c r="G13" s="349"/>
      <c r="H13" s="349"/>
      <c r="I13" s="349"/>
      <c r="J13" s="349"/>
      <c r="K13" s="350"/>
      <c r="L13" s="268"/>
      <c r="M13" s="269"/>
      <c r="N13" s="270"/>
      <c r="O13" s="297" t="s">
        <v>29</v>
      </c>
      <c r="P13" s="298"/>
      <c r="Q13" s="297" t="s">
        <v>30</v>
      </c>
      <c r="R13" s="298"/>
      <c r="S13" s="331" t="s">
        <v>31</v>
      </c>
      <c r="T13" s="332"/>
      <c r="U13" s="332"/>
      <c r="V13" s="332"/>
      <c r="W13" s="332"/>
      <c r="X13" s="332"/>
      <c r="Y13" s="332"/>
      <c r="Z13" s="332"/>
      <c r="AA13" s="332"/>
      <c r="AB13" s="332"/>
      <c r="AC13" s="332"/>
      <c r="AD13" s="333"/>
      <c r="AE13" s="237" t="s">
        <v>7</v>
      </c>
      <c r="AF13" s="238"/>
      <c r="AG13" s="238"/>
      <c r="AH13" s="238"/>
      <c r="AI13" s="238"/>
      <c r="AJ13" s="238"/>
      <c r="AK13" s="239"/>
      <c r="AL13" s="237" t="s">
        <v>5</v>
      </c>
      <c r="AM13" s="238"/>
      <c r="AN13" s="238"/>
      <c r="AO13" s="238"/>
      <c r="AP13" s="238"/>
      <c r="AQ13" s="239"/>
      <c r="AR13" s="290" t="s">
        <v>6</v>
      </c>
      <c r="AS13" s="291"/>
      <c r="AT13" s="291"/>
      <c r="AU13" s="291"/>
      <c r="AV13" s="291"/>
      <c r="AW13" s="292"/>
      <c r="AX13" s="290" t="s">
        <v>19</v>
      </c>
      <c r="AY13" s="291"/>
      <c r="AZ13" s="291"/>
      <c r="BA13" s="291"/>
      <c r="BB13" s="292"/>
      <c r="BC13" s="30"/>
      <c r="BD13" s="1"/>
    </row>
    <row r="14" spans="1:56" ht="12.75" customHeight="1">
      <c r="A14" s="313"/>
      <c r="B14" s="314"/>
      <c r="C14" s="348"/>
      <c r="D14" s="349"/>
      <c r="E14" s="349"/>
      <c r="F14" s="349"/>
      <c r="G14" s="349"/>
      <c r="H14" s="349"/>
      <c r="I14" s="349"/>
      <c r="J14" s="349"/>
      <c r="K14" s="350"/>
      <c r="L14" s="268"/>
      <c r="M14" s="269"/>
      <c r="N14" s="270"/>
      <c r="O14" s="299"/>
      <c r="P14" s="300"/>
      <c r="Q14" s="299"/>
      <c r="R14" s="300"/>
      <c r="S14" s="334"/>
      <c r="T14" s="335"/>
      <c r="U14" s="335"/>
      <c r="V14" s="335"/>
      <c r="W14" s="335"/>
      <c r="X14" s="335"/>
      <c r="Y14" s="335"/>
      <c r="Z14" s="335"/>
      <c r="AA14" s="335"/>
      <c r="AB14" s="335"/>
      <c r="AC14" s="335"/>
      <c r="AD14" s="336"/>
      <c r="AE14" s="294" t="s">
        <v>8</v>
      </c>
      <c r="AF14" s="296"/>
      <c r="AG14" s="296"/>
      <c r="AH14" s="296"/>
      <c r="AI14" s="296"/>
      <c r="AJ14" s="296"/>
      <c r="AK14" s="295"/>
      <c r="AL14" s="294" t="s">
        <v>8</v>
      </c>
      <c r="AM14" s="296"/>
      <c r="AN14" s="296"/>
      <c r="AO14" s="296"/>
      <c r="AP14" s="296"/>
      <c r="AQ14" s="295"/>
      <c r="AR14" s="294" t="s">
        <v>8</v>
      </c>
      <c r="AS14" s="296"/>
      <c r="AT14" s="296"/>
      <c r="AU14" s="296"/>
      <c r="AV14" s="296"/>
      <c r="AW14" s="295"/>
      <c r="AX14" s="294" t="s">
        <v>8</v>
      </c>
      <c r="AY14" s="296"/>
      <c r="AZ14" s="296"/>
      <c r="BA14" s="296"/>
      <c r="BB14" s="295"/>
      <c r="BC14" s="31"/>
      <c r="BD14" s="1"/>
    </row>
    <row r="15" spans="1:56" ht="12.75">
      <c r="A15" s="313"/>
      <c r="B15" s="314"/>
      <c r="C15" s="348"/>
      <c r="D15" s="349"/>
      <c r="E15" s="349"/>
      <c r="F15" s="349"/>
      <c r="G15" s="349"/>
      <c r="H15" s="349"/>
      <c r="I15" s="349"/>
      <c r="J15" s="349"/>
      <c r="K15" s="350"/>
      <c r="L15" s="268"/>
      <c r="M15" s="269"/>
      <c r="N15" s="270"/>
      <c r="O15" s="299"/>
      <c r="P15" s="300"/>
      <c r="Q15" s="299"/>
      <c r="R15" s="300"/>
      <c r="S15" s="297" t="s">
        <v>32</v>
      </c>
      <c r="T15" s="298"/>
      <c r="U15" s="125" t="s">
        <v>187</v>
      </c>
      <c r="V15" s="126"/>
      <c r="W15" s="126"/>
      <c r="X15" s="126"/>
      <c r="Y15" s="126"/>
      <c r="Z15" s="126"/>
      <c r="AA15" s="126"/>
      <c r="AB15" s="126"/>
      <c r="AC15" s="126"/>
      <c r="AD15" s="127"/>
      <c r="AE15" s="294">
        <v>1</v>
      </c>
      <c r="AF15" s="296"/>
      <c r="AG15" s="296"/>
      <c r="AH15" s="295"/>
      <c r="AI15" s="294">
        <v>2</v>
      </c>
      <c r="AJ15" s="296"/>
      <c r="AK15" s="295"/>
      <c r="AL15" s="158">
        <v>3</v>
      </c>
      <c r="AM15" s="159"/>
      <c r="AN15" s="160"/>
      <c r="AO15" s="158">
        <v>4</v>
      </c>
      <c r="AP15" s="159"/>
      <c r="AQ15" s="160"/>
      <c r="AR15" s="294">
        <v>5</v>
      </c>
      <c r="AS15" s="296"/>
      <c r="AT15" s="295"/>
      <c r="AU15" s="294">
        <v>6</v>
      </c>
      <c r="AV15" s="296"/>
      <c r="AW15" s="295"/>
      <c r="AX15" s="294">
        <v>7</v>
      </c>
      <c r="AY15" s="295"/>
      <c r="AZ15" s="185">
        <v>8</v>
      </c>
      <c r="BA15" s="293"/>
      <c r="BB15" s="186"/>
      <c r="BC15" s="11"/>
      <c r="BD15" s="1"/>
    </row>
    <row r="16" spans="1:56" ht="12.75" customHeight="1">
      <c r="A16" s="313"/>
      <c r="B16" s="314"/>
      <c r="C16" s="348"/>
      <c r="D16" s="349"/>
      <c r="E16" s="349"/>
      <c r="F16" s="349"/>
      <c r="G16" s="349"/>
      <c r="H16" s="349"/>
      <c r="I16" s="349"/>
      <c r="J16" s="349"/>
      <c r="K16" s="350"/>
      <c r="L16" s="268"/>
      <c r="M16" s="269"/>
      <c r="N16" s="270"/>
      <c r="O16" s="299"/>
      <c r="P16" s="300"/>
      <c r="Q16" s="299"/>
      <c r="R16" s="300"/>
      <c r="S16" s="299"/>
      <c r="T16" s="300"/>
      <c r="U16" s="297" t="s">
        <v>33</v>
      </c>
      <c r="V16" s="326"/>
      <c r="W16" s="326"/>
      <c r="X16" s="298"/>
      <c r="Y16" s="297" t="s">
        <v>34</v>
      </c>
      <c r="Z16" s="326"/>
      <c r="AA16" s="326"/>
      <c r="AB16" s="326"/>
      <c r="AC16" s="326"/>
      <c r="AD16" s="298"/>
      <c r="AE16" s="177" t="s">
        <v>20</v>
      </c>
      <c r="AF16" s="178"/>
      <c r="AG16" s="178"/>
      <c r="AH16" s="178"/>
      <c r="AI16" s="178"/>
      <c r="AJ16" s="178"/>
      <c r="AK16" s="179"/>
      <c r="AL16" s="177" t="s">
        <v>20</v>
      </c>
      <c r="AM16" s="178"/>
      <c r="AN16" s="178"/>
      <c r="AO16" s="178"/>
      <c r="AP16" s="178"/>
      <c r="AQ16" s="179"/>
      <c r="AR16" s="177" t="s">
        <v>20</v>
      </c>
      <c r="AS16" s="178"/>
      <c r="AT16" s="178"/>
      <c r="AU16" s="178"/>
      <c r="AV16" s="178"/>
      <c r="AW16" s="179"/>
      <c r="AX16" s="177" t="s">
        <v>20</v>
      </c>
      <c r="AY16" s="178"/>
      <c r="AZ16" s="178"/>
      <c r="BA16" s="178"/>
      <c r="BB16" s="179"/>
      <c r="BC16" s="32"/>
      <c r="BD16" s="1"/>
    </row>
    <row r="17" spans="1:56" ht="12.75">
      <c r="A17" s="313"/>
      <c r="B17" s="314"/>
      <c r="C17" s="348"/>
      <c r="D17" s="349"/>
      <c r="E17" s="349"/>
      <c r="F17" s="349"/>
      <c r="G17" s="349"/>
      <c r="H17" s="349"/>
      <c r="I17" s="349"/>
      <c r="J17" s="349"/>
      <c r="K17" s="350"/>
      <c r="L17" s="268"/>
      <c r="M17" s="269"/>
      <c r="N17" s="270"/>
      <c r="O17" s="299"/>
      <c r="P17" s="300"/>
      <c r="Q17" s="299"/>
      <c r="R17" s="300"/>
      <c r="S17" s="299"/>
      <c r="T17" s="300"/>
      <c r="U17" s="299"/>
      <c r="V17" s="327"/>
      <c r="W17" s="327"/>
      <c r="X17" s="300"/>
      <c r="Y17" s="299"/>
      <c r="Z17" s="327"/>
      <c r="AA17" s="327"/>
      <c r="AB17" s="327"/>
      <c r="AC17" s="327"/>
      <c r="AD17" s="300"/>
      <c r="AE17" s="280" t="s">
        <v>1</v>
      </c>
      <c r="AF17" s="281"/>
      <c r="AG17" s="281"/>
      <c r="AH17" s="281"/>
      <c r="AI17" s="281"/>
      <c r="AJ17" s="281"/>
      <c r="AK17" s="282"/>
      <c r="AL17" s="280" t="s">
        <v>1</v>
      </c>
      <c r="AM17" s="281"/>
      <c r="AN17" s="281"/>
      <c r="AO17" s="281"/>
      <c r="AP17" s="281"/>
      <c r="AQ17" s="282"/>
      <c r="AR17" s="280" t="s">
        <v>1</v>
      </c>
      <c r="AS17" s="281"/>
      <c r="AT17" s="281"/>
      <c r="AU17" s="281"/>
      <c r="AV17" s="281"/>
      <c r="AW17" s="282"/>
      <c r="AX17" s="280" t="s">
        <v>1</v>
      </c>
      <c r="AY17" s="281"/>
      <c r="AZ17" s="281"/>
      <c r="BA17" s="281"/>
      <c r="BB17" s="282"/>
      <c r="BC17" s="32"/>
      <c r="BD17" s="1"/>
    </row>
    <row r="18" spans="1:56" ht="10.5" customHeight="1">
      <c r="A18" s="313"/>
      <c r="B18" s="314"/>
      <c r="C18" s="348"/>
      <c r="D18" s="349"/>
      <c r="E18" s="349"/>
      <c r="F18" s="349"/>
      <c r="G18" s="349"/>
      <c r="H18" s="349"/>
      <c r="I18" s="349"/>
      <c r="J18" s="349"/>
      <c r="K18" s="350"/>
      <c r="L18" s="268"/>
      <c r="M18" s="269"/>
      <c r="N18" s="270"/>
      <c r="O18" s="299"/>
      <c r="P18" s="300"/>
      <c r="Q18" s="299"/>
      <c r="R18" s="300"/>
      <c r="S18" s="299"/>
      <c r="T18" s="300"/>
      <c r="U18" s="299"/>
      <c r="V18" s="327"/>
      <c r="W18" s="327"/>
      <c r="X18" s="300"/>
      <c r="Y18" s="299"/>
      <c r="Z18" s="327"/>
      <c r="AA18" s="327"/>
      <c r="AB18" s="327"/>
      <c r="AC18" s="327"/>
      <c r="AD18" s="300"/>
      <c r="AE18" s="168">
        <f>SUM(AE115)/36</f>
        <v>17</v>
      </c>
      <c r="AF18" s="303"/>
      <c r="AG18" s="169"/>
      <c r="AH18" s="27"/>
      <c r="AI18" s="168">
        <f>SUM(AI115)/36</f>
        <v>22</v>
      </c>
      <c r="AJ18" s="337"/>
      <c r="AK18" s="338"/>
      <c r="AL18" s="168">
        <f>SUM(AL115)/36</f>
        <v>16</v>
      </c>
      <c r="AM18" s="169"/>
      <c r="AN18" s="170"/>
      <c r="AO18" s="168">
        <f>SUM(AO115)/36</f>
        <v>24</v>
      </c>
      <c r="AP18" s="169"/>
      <c r="AQ18" s="170"/>
      <c r="AR18" s="168">
        <f>AR115/36</f>
        <v>16</v>
      </c>
      <c r="AS18" s="169"/>
      <c r="AT18" s="170"/>
      <c r="AU18" s="168">
        <f>SUM(AU115)/36</f>
        <v>23</v>
      </c>
      <c r="AV18" s="169"/>
      <c r="AW18" s="170"/>
      <c r="AX18" s="357">
        <f>SUM(AX115)/36</f>
        <v>16</v>
      </c>
      <c r="AY18" s="359"/>
      <c r="AZ18" s="357">
        <v>13</v>
      </c>
      <c r="BA18" s="358"/>
      <c r="BB18" s="359"/>
      <c r="BC18" s="33"/>
      <c r="BD18" s="1"/>
    </row>
    <row r="19" spans="1:56" ht="10.5" customHeight="1">
      <c r="A19" s="313"/>
      <c r="B19" s="314"/>
      <c r="C19" s="348"/>
      <c r="D19" s="349"/>
      <c r="E19" s="349"/>
      <c r="F19" s="349"/>
      <c r="G19" s="349"/>
      <c r="H19" s="349"/>
      <c r="I19" s="349"/>
      <c r="J19" s="349"/>
      <c r="K19" s="350"/>
      <c r="L19" s="268"/>
      <c r="M19" s="269"/>
      <c r="N19" s="270"/>
      <c r="O19" s="299"/>
      <c r="P19" s="300"/>
      <c r="Q19" s="299"/>
      <c r="R19" s="300"/>
      <c r="S19" s="299"/>
      <c r="T19" s="300"/>
      <c r="U19" s="299"/>
      <c r="V19" s="327"/>
      <c r="W19" s="327"/>
      <c r="X19" s="300"/>
      <c r="Y19" s="299"/>
      <c r="Z19" s="327"/>
      <c r="AA19" s="327"/>
      <c r="AB19" s="327"/>
      <c r="AC19" s="327"/>
      <c r="AD19" s="300"/>
      <c r="AE19" s="171"/>
      <c r="AF19" s="172"/>
      <c r="AG19" s="172"/>
      <c r="AH19" s="5"/>
      <c r="AI19" s="339"/>
      <c r="AJ19" s="340"/>
      <c r="AK19" s="341"/>
      <c r="AL19" s="171"/>
      <c r="AM19" s="172"/>
      <c r="AN19" s="173"/>
      <c r="AO19" s="171"/>
      <c r="AP19" s="172"/>
      <c r="AQ19" s="173"/>
      <c r="AR19" s="171"/>
      <c r="AS19" s="172"/>
      <c r="AT19" s="173"/>
      <c r="AU19" s="171"/>
      <c r="AV19" s="172"/>
      <c r="AW19" s="173"/>
      <c r="AX19" s="360"/>
      <c r="AY19" s="362"/>
      <c r="AZ19" s="360"/>
      <c r="BA19" s="361"/>
      <c r="BB19" s="362"/>
      <c r="BC19" s="33"/>
      <c r="BD19" s="1"/>
    </row>
    <row r="20" spans="1:56" ht="2.25" customHeight="1">
      <c r="A20" s="315"/>
      <c r="B20" s="316"/>
      <c r="C20" s="351"/>
      <c r="D20" s="352"/>
      <c r="E20" s="352"/>
      <c r="F20" s="352"/>
      <c r="G20" s="352"/>
      <c r="H20" s="352"/>
      <c r="I20" s="352"/>
      <c r="J20" s="352"/>
      <c r="K20" s="353"/>
      <c r="L20" s="271"/>
      <c r="M20" s="272"/>
      <c r="N20" s="273"/>
      <c r="O20" s="301"/>
      <c r="P20" s="302"/>
      <c r="Q20" s="301"/>
      <c r="R20" s="302"/>
      <c r="S20" s="301"/>
      <c r="T20" s="302"/>
      <c r="U20" s="301"/>
      <c r="V20" s="328"/>
      <c r="W20" s="328"/>
      <c r="X20" s="302"/>
      <c r="Y20" s="301"/>
      <c r="Z20" s="328"/>
      <c r="AA20" s="328"/>
      <c r="AB20" s="328"/>
      <c r="AC20" s="328"/>
      <c r="AD20" s="302"/>
      <c r="AE20" s="174"/>
      <c r="AF20" s="175"/>
      <c r="AG20" s="175"/>
      <c r="AH20" s="42"/>
      <c r="AI20" s="342"/>
      <c r="AJ20" s="343"/>
      <c r="AK20" s="344"/>
      <c r="AL20" s="174"/>
      <c r="AM20" s="175"/>
      <c r="AN20" s="176"/>
      <c r="AO20" s="174"/>
      <c r="AP20" s="175"/>
      <c r="AQ20" s="176"/>
      <c r="AR20" s="174"/>
      <c r="AS20" s="175"/>
      <c r="AT20" s="176"/>
      <c r="AU20" s="174"/>
      <c r="AV20" s="175"/>
      <c r="AW20" s="176"/>
      <c r="AX20" s="363"/>
      <c r="AY20" s="365"/>
      <c r="AZ20" s="363"/>
      <c r="BA20" s="364"/>
      <c r="BB20" s="365"/>
      <c r="BC20" s="33"/>
      <c r="BD20" s="1"/>
    </row>
    <row r="21" spans="1:56" ht="10.5" customHeight="1">
      <c r="A21" s="366">
        <v>1</v>
      </c>
      <c r="B21" s="368"/>
      <c r="C21" s="366">
        <v>2</v>
      </c>
      <c r="D21" s="367"/>
      <c r="E21" s="367"/>
      <c r="F21" s="367"/>
      <c r="G21" s="367"/>
      <c r="H21" s="367"/>
      <c r="I21" s="367"/>
      <c r="J21" s="367"/>
      <c r="K21" s="368"/>
      <c r="L21" s="408">
        <v>3</v>
      </c>
      <c r="M21" s="408"/>
      <c r="N21" s="409"/>
      <c r="O21" s="369">
        <v>4</v>
      </c>
      <c r="P21" s="371"/>
      <c r="Q21" s="369">
        <v>5</v>
      </c>
      <c r="R21" s="371"/>
      <c r="S21" s="369">
        <v>6</v>
      </c>
      <c r="T21" s="371"/>
      <c r="U21" s="369">
        <v>8</v>
      </c>
      <c r="V21" s="370"/>
      <c r="W21" s="370"/>
      <c r="X21" s="371"/>
      <c r="Y21" s="369">
        <v>9</v>
      </c>
      <c r="Z21" s="370"/>
      <c r="AA21" s="370"/>
      <c r="AB21" s="370"/>
      <c r="AC21" s="370"/>
      <c r="AD21" s="371"/>
      <c r="AE21" s="366">
        <v>10</v>
      </c>
      <c r="AF21" s="367"/>
      <c r="AG21" s="367"/>
      <c r="AH21" s="21"/>
      <c r="AI21" s="366">
        <v>11</v>
      </c>
      <c r="AJ21" s="367"/>
      <c r="AK21" s="368"/>
      <c r="AL21" s="366">
        <v>12</v>
      </c>
      <c r="AM21" s="367"/>
      <c r="AN21" s="368"/>
      <c r="AO21" s="366">
        <v>13</v>
      </c>
      <c r="AP21" s="367"/>
      <c r="AQ21" s="368"/>
      <c r="AR21" s="366">
        <v>14</v>
      </c>
      <c r="AS21" s="367"/>
      <c r="AT21" s="368"/>
      <c r="AU21" s="366">
        <v>15</v>
      </c>
      <c r="AV21" s="367"/>
      <c r="AW21" s="368"/>
      <c r="AX21" s="366">
        <v>16</v>
      </c>
      <c r="AY21" s="368"/>
      <c r="AZ21" s="366">
        <v>17</v>
      </c>
      <c r="BA21" s="367"/>
      <c r="BB21" s="368"/>
      <c r="BC21" s="32"/>
      <c r="BD21" s="1"/>
    </row>
    <row r="22" spans="1:56" ht="11.25" customHeight="1">
      <c r="A22" s="401" t="s">
        <v>276</v>
      </c>
      <c r="B22" s="402"/>
      <c r="C22" s="403" t="s">
        <v>274</v>
      </c>
      <c r="D22" s="404"/>
      <c r="E22" s="404"/>
      <c r="F22" s="404"/>
      <c r="G22" s="404"/>
      <c r="H22" s="404"/>
      <c r="I22" s="404"/>
      <c r="J22" s="404"/>
      <c r="K22" s="405"/>
      <c r="L22" s="389" t="s">
        <v>283</v>
      </c>
      <c r="M22" s="390"/>
      <c r="N22" s="391"/>
      <c r="O22" s="434">
        <f>SUM(O23:P40)</f>
        <v>2106</v>
      </c>
      <c r="P22" s="435"/>
      <c r="Q22" s="434">
        <f>SUM(O22-S22)</f>
        <v>702</v>
      </c>
      <c r="R22" s="435"/>
      <c r="S22" s="434">
        <f>SUM(S23:T40)</f>
        <v>1404</v>
      </c>
      <c r="T22" s="435"/>
      <c r="U22" s="434">
        <f>SUM(U23:X40)</f>
        <v>482</v>
      </c>
      <c r="V22" s="436"/>
      <c r="W22" s="436"/>
      <c r="X22" s="435"/>
      <c r="Y22" s="434">
        <f>SUM(Y23:AC40)</f>
        <v>0</v>
      </c>
      <c r="Z22" s="436"/>
      <c r="AA22" s="436"/>
      <c r="AB22" s="436"/>
      <c r="AC22" s="436"/>
      <c r="AD22" s="105"/>
      <c r="AE22" s="401">
        <f>SUM(AE23:AG40)</f>
        <v>612</v>
      </c>
      <c r="AF22" s="437"/>
      <c r="AG22" s="437"/>
      <c r="AH22" s="106"/>
      <c r="AI22" s="401">
        <f>SUM(AI23:AK40)</f>
        <v>792</v>
      </c>
      <c r="AJ22" s="437"/>
      <c r="AK22" s="402"/>
      <c r="AL22" s="401">
        <f>SUM(AL23:AN40)</f>
        <v>0</v>
      </c>
      <c r="AM22" s="437"/>
      <c r="AN22" s="402"/>
      <c r="AO22" s="401">
        <f>SUM(AO23:AQ40)</f>
        <v>0</v>
      </c>
      <c r="AP22" s="437"/>
      <c r="AQ22" s="402"/>
      <c r="AR22" s="401">
        <f>SUM(AR23:AT40)</f>
        <v>0</v>
      </c>
      <c r="AS22" s="437"/>
      <c r="AT22" s="402"/>
      <c r="AU22" s="401">
        <f>SUM(AU23:AW40)</f>
        <v>0</v>
      </c>
      <c r="AV22" s="437"/>
      <c r="AW22" s="402"/>
      <c r="AX22" s="401">
        <f>SUM(AX23:AY40)</f>
        <v>0</v>
      </c>
      <c r="AY22" s="402"/>
      <c r="AZ22" s="401">
        <f>SUM(AZ23:BB40)</f>
        <v>0</v>
      </c>
      <c r="BA22" s="437"/>
      <c r="BB22" s="402"/>
      <c r="BC22" s="32"/>
      <c r="BD22" s="1"/>
    </row>
    <row r="23" spans="1:56" ht="14.25" customHeight="1">
      <c r="A23" s="111" t="s">
        <v>241</v>
      </c>
      <c r="B23" s="112"/>
      <c r="C23" s="454" t="s">
        <v>298</v>
      </c>
      <c r="D23" s="455"/>
      <c r="E23" s="455"/>
      <c r="F23" s="455"/>
      <c r="G23" s="455"/>
      <c r="H23" s="455"/>
      <c r="I23" s="455"/>
      <c r="J23" s="455"/>
      <c r="K23" s="456"/>
      <c r="L23" s="230" t="s">
        <v>218</v>
      </c>
      <c r="M23" s="231"/>
      <c r="N23" s="232"/>
      <c r="O23" s="119">
        <f aca="true" t="shared" si="0" ref="O23:O34">SUM(S23*1.5)</f>
        <v>117</v>
      </c>
      <c r="P23" s="120"/>
      <c r="Q23" s="119">
        <f aca="true" t="shared" si="1" ref="Q23:Q34">SUM(O23-S23)</f>
        <v>39</v>
      </c>
      <c r="R23" s="120"/>
      <c r="S23" s="119">
        <f aca="true" t="shared" si="2" ref="S23:S34">SUM(AE23:BB23)</f>
        <v>78</v>
      </c>
      <c r="T23" s="120"/>
      <c r="U23" s="119">
        <v>0</v>
      </c>
      <c r="V23" s="121"/>
      <c r="W23" s="121"/>
      <c r="X23" s="120"/>
      <c r="Y23" s="122">
        <v>0</v>
      </c>
      <c r="Z23" s="123"/>
      <c r="AA23" s="123"/>
      <c r="AB23" s="123"/>
      <c r="AC23" s="123"/>
      <c r="AD23" s="92"/>
      <c r="AE23" s="113">
        <v>34</v>
      </c>
      <c r="AF23" s="114"/>
      <c r="AG23" s="114"/>
      <c r="AH23" s="91"/>
      <c r="AI23" s="113">
        <v>44</v>
      </c>
      <c r="AJ23" s="114"/>
      <c r="AK23" s="115"/>
      <c r="AL23" s="116">
        <v>0</v>
      </c>
      <c r="AM23" s="117"/>
      <c r="AN23" s="118"/>
      <c r="AO23" s="116">
        <v>0</v>
      </c>
      <c r="AP23" s="117"/>
      <c r="AQ23" s="118"/>
      <c r="AR23" s="116">
        <v>0</v>
      </c>
      <c r="AS23" s="117"/>
      <c r="AT23" s="118"/>
      <c r="AU23" s="116">
        <v>0</v>
      </c>
      <c r="AV23" s="117"/>
      <c r="AW23" s="118"/>
      <c r="AX23" s="116">
        <v>0</v>
      </c>
      <c r="AY23" s="118"/>
      <c r="AZ23" s="116">
        <v>0</v>
      </c>
      <c r="BA23" s="117"/>
      <c r="BB23" s="118"/>
      <c r="BC23" s="32"/>
      <c r="BD23" s="1"/>
    </row>
    <row r="24" spans="1:56" ht="14.25" customHeight="1">
      <c r="A24" s="111" t="s">
        <v>242</v>
      </c>
      <c r="B24" s="112"/>
      <c r="C24" s="454" t="s">
        <v>297</v>
      </c>
      <c r="D24" s="455"/>
      <c r="E24" s="455"/>
      <c r="F24" s="455"/>
      <c r="G24" s="455"/>
      <c r="H24" s="455"/>
      <c r="I24" s="455"/>
      <c r="J24" s="455"/>
      <c r="K24" s="456"/>
      <c r="L24" s="230" t="s">
        <v>213</v>
      </c>
      <c r="M24" s="231"/>
      <c r="N24" s="232"/>
      <c r="O24" s="119">
        <f>SUM(S24*1.5)</f>
        <v>175.5</v>
      </c>
      <c r="P24" s="120"/>
      <c r="Q24" s="119">
        <f>SUM(O24-S24)</f>
        <v>58.5</v>
      </c>
      <c r="R24" s="120"/>
      <c r="S24" s="119">
        <f>SUM(AE24:BB24)</f>
        <v>117</v>
      </c>
      <c r="T24" s="120"/>
      <c r="U24" s="119">
        <v>0</v>
      </c>
      <c r="V24" s="121"/>
      <c r="W24" s="121"/>
      <c r="X24" s="120"/>
      <c r="Y24" s="122">
        <v>0</v>
      </c>
      <c r="Z24" s="123"/>
      <c r="AA24" s="123"/>
      <c r="AB24" s="123"/>
      <c r="AC24" s="110"/>
      <c r="AD24" s="92"/>
      <c r="AE24" s="113">
        <v>50</v>
      </c>
      <c r="AF24" s="114"/>
      <c r="AG24" s="114"/>
      <c r="AH24" s="91"/>
      <c r="AI24" s="113">
        <v>67</v>
      </c>
      <c r="AJ24" s="114"/>
      <c r="AK24" s="115"/>
      <c r="AL24" s="116">
        <v>0</v>
      </c>
      <c r="AM24" s="117"/>
      <c r="AN24" s="118"/>
      <c r="AO24" s="116">
        <v>0</v>
      </c>
      <c r="AP24" s="117"/>
      <c r="AQ24" s="118"/>
      <c r="AR24" s="116">
        <v>0</v>
      </c>
      <c r="AS24" s="117"/>
      <c r="AT24" s="118"/>
      <c r="AU24" s="116">
        <v>0</v>
      </c>
      <c r="AV24" s="117"/>
      <c r="AW24" s="118"/>
      <c r="AX24" s="116">
        <v>0</v>
      </c>
      <c r="AY24" s="118"/>
      <c r="AZ24" s="116">
        <v>0</v>
      </c>
      <c r="BA24" s="117"/>
      <c r="BB24" s="118"/>
      <c r="BC24" s="32"/>
      <c r="BD24" s="1"/>
    </row>
    <row r="25" spans="1:56" ht="11.25" customHeight="1">
      <c r="A25" s="111" t="s">
        <v>243</v>
      </c>
      <c r="B25" s="112"/>
      <c r="C25" s="454" t="s">
        <v>9</v>
      </c>
      <c r="D25" s="455"/>
      <c r="E25" s="455"/>
      <c r="F25" s="455"/>
      <c r="G25" s="455"/>
      <c r="H25" s="455"/>
      <c r="I25" s="455"/>
      <c r="J25" s="455"/>
      <c r="K25" s="456"/>
      <c r="L25" s="230" t="s">
        <v>213</v>
      </c>
      <c r="M25" s="231"/>
      <c r="N25" s="232"/>
      <c r="O25" s="119">
        <f t="shared" si="0"/>
        <v>175.5</v>
      </c>
      <c r="P25" s="120"/>
      <c r="Q25" s="119">
        <f t="shared" si="1"/>
        <v>58.5</v>
      </c>
      <c r="R25" s="120"/>
      <c r="S25" s="119">
        <f t="shared" si="2"/>
        <v>117</v>
      </c>
      <c r="T25" s="120"/>
      <c r="U25" s="119">
        <v>117</v>
      </c>
      <c r="V25" s="121"/>
      <c r="W25" s="121"/>
      <c r="X25" s="120"/>
      <c r="Y25" s="122">
        <v>0</v>
      </c>
      <c r="Z25" s="123"/>
      <c r="AA25" s="123"/>
      <c r="AB25" s="123"/>
      <c r="AC25" s="123"/>
      <c r="AD25" s="92"/>
      <c r="AE25" s="113">
        <v>68</v>
      </c>
      <c r="AF25" s="114"/>
      <c r="AG25" s="114"/>
      <c r="AH25" s="91"/>
      <c r="AI25" s="113">
        <v>49</v>
      </c>
      <c r="AJ25" s="114"/>
      <c r="AK25" s="115"/>
      <c r="AL25" s="116">
        <v>0</v>
      </c>
      <c r="AM25" s="117"/>
      <c r="AN25" s="118"/>
      <c r="AO25" s="116">
        <v>0</v>
      </c>
      <c r="AP25" s="117"/>
      <c r="AQ25" s="118"/>
      <c r="AR25" s="116">
        <v>0</v>
      </c>
      <c r="AS25" s="117"/>
      <c r="AT25" s="118"/>
      <c r="AU25" s="116">
        <v>0</v>
      </c>
      <c r="AV25" s="117"/>
      <c r="AW25" s="118"/>
      <c r="AX25" s="116">
        <v>0</v>
      </c>
      <c r="AY25" s="118"/>
      <c r="AZ25" s="116">
        <v>0</v>
      </c>
      <c r="BA25" s="117"/>
      <c r="BB25" s="118"/>
      <c r="BC25" s="32"/>
      <c r="BD25" s="1"/>
    </row>
    <row r="26" spans="1:56" ht="13.5" customHeight="1">
      <c r="A26" s="111" t="s">
        <v>244</v>
      </c>
      <c r="B26" s="112"/>
      <c r="C26" s="457" t="s">
        <v>22</v>
      </c>
      <c r="D26" s="458"/>
      <c r="E26" s="458"/>
      <c r="F26" s="458"/>
      <c r="G26" s="458"/>
      <c r="H26" s="458"/>
      <c r="I26" s="458"/>
      <c r="J26" s="458"/>
      <c r="K26" s="459"/>
      <c r="L26" s="230" t="s">
        <v>218</v>
      </c>
      <c r="M26" s="231"/>
      <c r="N26" s="232"/>
      <c r="O26" s="119">
        <f t="shared" si="0"/>
        <v>351</v>
      </c>
      <c r="P26" s="120"/>
      <c r="Q26" s="119">
        <f t="shared" si="1"/>
        <v>117</v>
      </c>
      <c r="R26" s="120"/>
      <c r="S26" s="119">
        <f t="shared" si="2"/>
        <v>234</v>
      </c>
      <c r="T26" s="120"/>
      <c r="U26" s="119">
        <v>44</v>
      </c>
      <c r="V26" s="121"/>
      <c r="W26" s="121"/>
      <c r="X26" s="120"/>
      <c r="Y26" s="122">
        <v>0</v>
      </c>
      <c r="Z26" s="123"/>
      <c r="AA26" s="123"/>
      <c r="AB26" s="123"/>
      <c r="AC26" s="123"/>
      <c r="AD26" s="92"/>
      <c r="AE26" s="113">
        <v>66</v>
      </c>
      <c r="AF26" s="114"/>
      <c r="AG26" s="114"/>
      <c r="AH26" s="91"/>
      <c r="AI26" s="113">
        <v>168</v>
      </c>
      <c r="AJ26" s="114"/>
      <c r="AK26" s="115"/>
      <c r="AL26" s="116">
        <v>0</v>
      </c>
      <c r="AM26" s="117"/>
      <c r="AN26" s="118"/>
      <c r="AO26" s="116">
        <v>0</v>
      </c>
      <c r="AP26" s="117"/>
      <c r="AQ26" s="118"/>
      <c r="AR26" s="116">
        <v>0</v>
      </c>
      <c r="AS26" s="117"/>
      <c r="AT26" s="118"/>
      <c r="AU26" s="116">
        <v>0</v>
      </c>
      <c r="AV26" s="117"/>
      <c r="AW26" s="118"/>
      <c r="AX26" s="116">
        <v>0</v>
      </c>
      <c r="AY26" s="118"/>
      <c r="AZ26" s="116">
        <v>0</v>
      </c>
      <c r="BA26" s="117"/>
      <c r="BB26" s="118"/>
      <c r="BC26" s="32"/>
      <c r="BD26" s="1"/>
    </row>
    <row r="27" spans="1:56" ht="13.5" customHeight="1">
      <c r="A27" s="111" t="s">
        <v>245</v>
      </c>
      <c r="B27" s="112"/>
      <c r="C27" s="193" t="s">
        <v>299</v>
      </c>
      <c r="D27" s="194"/>
      <c r="E27" s="194"/>
      <c r="F27" s="194"/>
      <c r="G27" s="194"/>
      <c r="H27" s="194"/>
      <c r="I27" s="194"/>
      <c r="J27" s="194"/>
      <c r="K27" s="195"/>
      <c r="L27" s="230" t="s">
        <v>309</v>
      </c>
      <c r="M27" s="231"/>
      <c r="N27" s="232"/>
      <c r="O27" s="119">
        <f>SUM(S27*1.5)</f>
        <v>54</v>
      </c>
      <c r="P27" s="120"/>
      <c r="Q27" s="119">
        <f>SUM(O27-S27)</f>
        <v>18</v>
      </c>
      <c r="R27" s="120"/>
      <c r="S27" s="119">
        <f>SUM(AE27:BB27)</f>
        <v>36</v>
      </c>
      <c r="T27" s="120"/>
      <c r="U27" s="119">
        <v>10</v>
      </c>
      <c r="V27" s="121"/>
      <c r="W27" s="121"/>
      <c r="X27" s="120"/>
      <c r="Y27" s="122">
        <v>0</v>
      </c>
      <c r="Z27" s="123"/>
      <c r="AA27" s="123"/>
      <c r="AB27" s="123"/>
      <c r="AC27" s="123"/>
      <c r="AD27" s="92"/>
      <c r="AE27" s="113">
        <v>36</v>
      </c>
      <c r="AF27" s="114"/>
      <c r="AG27" s="114"/>
      <c r="AH27" s="91"/>
      <c r="AI27" s="113">
        <v>0</v>
      </c>
      <c r="AJ27" s="114"/>
      <c r="AK27" s="115"/>
      <c r="AL27" s="116">
        <v>0</v>
      </c>
      <c r="AM27" s="117"/>
      <c r="AN27" s="118"/>
      <c r="AO27" s="116">
        <v>0</v>
      </c>
      <c r="AP27" s="117"/>
      <c r="AQ27" s="118"/>
      <c r="AR27" s="116">
        <v>0</v>
      </c>
      <c r="AS27" s="117"/>
      <c r="AT27" s="118"/>
      <c r="AU27" s="116">
        <v>0</v>
      </c>
      <c r="AV27" s="117"/>
      <c r="AW27" s="118"/>
      <c r="AX27" s="116">
        <v>0</v>
      </c>
      <c r="AY27" s="118"/>
      <c r="AZ27" s="460">
        <v>0</v>
      </c>
      <c r="BA27" s="461"/>
      <c r="BB27" s="461"/>
      <c r="BC27" s="461"/>
      <c r="BD27" s="1"/>
    </row>
    <row r="28" spans="1:56" ht="10.5" customHeight="1">
      <c r="A28" s="111" t="s">
        <v>246</v>
      </c>
      <c r="B28" s="112"/>
      <c r="C28" s="187" t="s">
        <v>28</v>
      </c>
      <c r="D28" s="188"/>
      <c r="E28" s="188"/>
      <c r="F28" s="188"/>
      <c r="G28" s="188"/>
      <c r="H28" s="188"/>
      <c r="I28" s="188"/>
      <c r="J28" s="188"/>
      <c r="K28" s="216"/>
      <c r="L28" s="230" t="s">
        <v>218</v>
      </c>
      <c r="M28" s="231"/>
      <c r="N28" s="232"/>
      <c r="O28" s="119">
        <f t="shared" si="0"/>
        <v>175.5</v>
      </c>
      <c r="P28" s="120"/>
      <c r="Q28" s="119">
        <f t="shared" si="1"/>
        <v>58.5</v>
      </c>
      <c r="R28" s="120"/>
      <c r="S28" s="119">
        <f t="shared" si="2"/>
        <v>117</v>
      </c>
      <c r="T28" s="120"/>
      <c r="U28" s="119">
        <v>117</v>
      </c>
      <c r="V28" s="121"/>
      <c r="W28" s="121"/>
      <c r="X28" s="120"/>
      <c r="Y28" s="122">
        <v>0</v>
      </c>
      <c r="Z28" s="123"/>
      <c r="AA28" s="123"/>
      <c r="AB28" s="123"/>
      <c r="AC28" s="123"/>
      <c r="AD28" s="92"/>
      <c r="AE28" s="113">
        <v>51</v>
      </c>
      <c r="AF28" s="114"/>
      <c r="AG28" s="114"/>
      <c r="AH28" s="91"/>
      <c r="AI28" s="113">
        <v>66</v>
      </c>
      <c r="AJ28" s="114"/>
      <c r="AK28" s="115"/>
      <c r="AL28" s="116">
        <v>0</v>
      </c>
      <c r="AM28" s="117"/>
      <c r="AN28" s="118"/>
      <c r="AO28" s="116">
        <v>0</v>
      </c>
      <c r="AP28" s="117"/>
      <c r="AQ28" s="118"/>
      <c r="AR28" s="116">
        <v>0</v>
      </c>
      <c r="AS28" s="117"/>
      <c r="AT28" s="118"/>
      <c r="AU28" s="116">
        <v>0</v>
      </c>
      <c r="AV28" s="117"/>
      <c r="AW28" s="118"/>
      <c r="AX28" s="116">
        <v>0</v>
      </c>
      <c r="AY28" s="118"/>
      <c r="AZ28" s="116">
        <v>0</v>
      </c>
      <c r="BA28" s="117"/>
      <c r="BB28" s="118"/>
      <c r="BC28" s="32"/>
      <c r="BD28" s="1"/>
    </row>
    <row r="29" spans="1:56" ht="10.5" customHeight="1">
      <c r="A29" s="111" t="s">
        <v>247</v>
      </c>
      <c r="B29" s="112"/>
      <c r="C29" s="193" t="s">
        <v>10</v>
      </c>
      <c r="D29" s="194"/>
      <c r="E29" s="194"/>
      <c r="F29" s="194"/>
      <c r="G29" s="194"/>
      <c r="H29" s="194"/>
      <c r="I29" s="194"/>
      <c r="J29" s="194"/>
      <c r="K29" s="195"/>
      <c r="L29" s="230" t="s">
        <v>219</v>
      </c>
      <c r="M29" s="231"/>
      <c r="N29" s="232"/>
      <c r="O29" s="119">
        <f t="shared" si="0"/>
        <v>175.5</v>
      </c>
      <c r="P29" s="120"/>
      <c r="Q29" s="119">
        <f t="shared" si="1"/>
        <v>58.5</v>
      </c>
      <c r="R29" s="120"/>
      <c r="S29" s="119">
        <f t="shared" si="2"/>
        <v>117</v>
      </c>
      <c r="T29" s="120"/>
      <c r="U29" s="119">
        <v>0</v>
      </c>
      <c r="V29" s="121"/>
      <c r="W29" s="121"/>
      <c r="X29" s="120"/>
      <c r="Y29" s="122">
        <v>0</v>
      </c>
      <c r="Z29" s="123"/>
      <c r="AA29" s="123"/>
      <c r="AB29" s="123"/>
      <c r="AC29" s="123"/>
      <c r="AD29" s="92"/>
      <c r="AE29" s="113">
        <v>64</v>
      </c>
      <c r="AF29" s="114"/>
      <c r="AG29" s="114"/>
      <c r="AH29" s="91"/>
      <c r="AI29" s="113">
        <v>53</v>
      </c>
      <c r="AJ29" s="114"/>
      <c r="AK29" s="115"/>
      <c r="AL29" s="116">
        <v>0</v>
      </c>
      <c r="AM29" s="117"/>
      <c r="AN29" s="118"/>
      <c r="AO29" s="116">
        <v>0</v>
      </c>
      <c r="AP29" s="117"/>
      <c r="AQ29" s="118"/>
      <c r="AR29" s="116">
        <v>0</v>
      </c>
      <c r="AS29" s="117"/>
      <c r="AT29" s="118"/>
      <c r="AU29" s="116">
        <v>0</v>
      </c>
      <c r="AV29" s="117"/>
      <c r="AW29" s="118"/>
      <c r="AX29" s="116">
        <v>0</v>
      </c>
      <c r="AY29" s="118"/>
      <c r="AZ29" s="116">
        <v>0</v>
      </c>
      <c r="BA29" s="117"/>
      <c r="BB29" s="118"/>
      <c r="BC29" s="32"/>
      <c r="BD29" s="1"/>
    </row>
    <row r="30" spans="1:56" ht="11.25" customHeight="1">
      <c r="A30" s="111" t="s">
        <v>248</v>
      </c>
      <c r="B30" s="112"/>
      <c r="C30" s="454" t="s">
        <v>211</v>
      </c>
      <c r="D30" s="455"/>
      <c r="E30" s="455"/>
      <c r="F30" s="455"/>
      <c r="G30" s="455"/>
      <c r="H30" s="455"/>
      <c r="I30" s="455"/>
      <c r="J30" s="455"/>
      <c r="K30" s="456"/>
      <c r="L30" s="230" t="s">
        <v>213</v>
      </c>
      <c r="M30" s="231"/>
      <c r="N30" s="232"/>
      <c r="O30" s="119">
        <f t="shared" si="0"/>
        <v>105</v>
      </c>
      <c r="P30" s="120"/>
      <c r="Q30" s="119">
        <f t="shared" si="1"/>
        <v>35</v>
      </c>
      <c r="R30" s="120"/>
      <c r="S30" s="119">
        <f t="shared" si="2"/>
        <v>70</v>
      </c>
      <c r="T30" s="120"/>
      <c r="U30" s="119">
        <v>48</v>
      </c>
      <c r="V30" s="121"/>
      <c r="W30" s="121"/>
      <c r="X30" s="120"/>
      <c r="Y30" s="122">
        <v>0</v>
      </c>
      <c r="Z30" s="123"/>
      <c r="AA30" s="123"/>
      <c r="AB30" s="123"/>
      <c r="AC30" s="123"/>
      <c r="AD30" s="92"/>
      <c r="AE30" s="113">
        <v>34</v>
      </c>
      <c r="AF30" s="114"/>
      <c r="AG30" s="114"/>
      <c r="AH30" s="91"/>
      <c r="AI30" s="113">
        <v>36</v>
      </c>
      <c r="AJ30" s="114"/>
      <c r="AK30" s="115"/>
      <c r="AL30" s="116">
        <v>0</v>
      </c>
      <c r="AM30" s="117"/>
      <c r="AN30" s="118"/>
      <c r="AO30" s="116">
        <v>0</v>
      </c>
      <c r="AP30" s="117"/>
      <c r="AQ30" s="118"/>
      <c r="AR30" s="116">
        <v>0</v>
      </c>
      <c r="AS30" s="117"/>
      <c r="AT30" s="118"/>
      <c r="AU30" s="116">
        <v>0</v>
      </c>
      <c r="AV30" s="117"/>
      <c r="AW30" s="118"/>
      <c r="AX30" s="116">
        <v>0</v>
      </c>
      <c r="AY30" s="118"/>
      <c r="AZ30" s="116">
        <v>0</v>
      </c>
      <c r="BA30" s="117"/>
      <c r="BB30" s="118"/>
      <c r="BC30" s="32"/>
      <c r="BD30" s="1"/>
    </row>
    <row r="31" spans="1:56" ht="20.25" customHeight="1">
      <c r="A31" s="401" t="s">
        <v>276</v>
      </c>
      <c r="B31" s="402"/>
      <c r="C31" s="473" t="s">
        <v>275</v>
      </c>
      <c r="D31" s="474"/>
      <c r="E31" s="474"/>
      <c r="F31" s="474"/>
      <c r="G31" s="474"/>
      <c r="H31" s="474"/>
      <c r="I31" s="474"/>
      <c r="J31" s="474"/>
      <c r="K31" s="475"/>
      <c r="L31" s="476"/>
      <c r="M31" s="477"/>
      <c r="N31" s="478"/>
      <c r="O31" s="464"/>
      <c r="P31" s="465"/>
      <c r="Q31" s="464"/>
      <c r="R31" s="465"/>
      <c r="S31" s="464"/>
      <c r="T31" s="465"/>
      <c r="U31" s="464"/>
      <c r="V31" s="466"/>
      <c r="W31" s="466"/>
      <c r="X31" s="465"/>
      <c r="Y31" s="471"/>
      <c r="Z31" s="472"/>
      <c r="AA31" s="472"/>
      <c r="AB31" s="472"/>
      <c r="AC31" s="472"/>
      <c r="AD31" s="107"/>
      <c r="AE31" s="479"/>
      <c r="AF31" s="480"/>
      <c r="AG31" s="480"/>
      <c r="AH31" s="108"/>
      <c r="AI31" s="479"/>
      <c r="AJ31" s="480"/>
      <c r="AK31" s="481"/>
      <c r="AL31" s="401"/>
      <c r="AM31" s="437"/>
      <c r="AN31" s="402"/>
      <c r="AO31" s="401"/>
      <c r="AP31" s="437"/>
      <c r="AQ31" s="402"/>
      <c r="AR31" s="401"/>
      <c r="AS31" s="437"/>
      <c r="AT31" s="402"/>
      <c r="AU31" s="401"/>
      <c r="AV31" s="437"/>
      <c r="AW31" s="402"/>
      <c r="AX31" s="401"/>
      <c r="AY31" s="402"/>
      <c r="AZ31" s="401"/>
      <c r="BA31" s="437"/>
      <c r="BB31" s="402"/>
      <c r="BC31" s="32"/>
      <c r="BD31" s="1"/>
    </row>
    <row r="32" spans="1:56" ht="10.5" customHeight="1">
      <c r="A32" s="111" t="s">
        <v>249</v>
      </c>
      <c r="B32" s="112"/>
      <c r="C32" s="187" t="s">
        <v>52</v>
      </c>
      <c r="D32" s="188"/>
      <c r="E32" s="188"/>
      <c r="F32" s="188"/>
      <c r="G32" s="188"/>
      <c r="H32" s="188"/>
      <c r="I32" s="188"/>
      <c r="J32" s="188"/>
      <c r="K32" s="216"/>
      <c r="L32" s="230" t="s">
        <v>255</v>
      </c>
      <c r="M32" s="231"/>
      <c r="N32" s="232"/>
      <c r="O32" s="119">
        <f t="shared" si="0"/>
        <v>150</v>
      </c>
      <c r="P32" s="120"/>
      <c r="Q32" s="119">
        <f t="shared" si="1"/>
        <v>50</v>
      </c>
      <c r="R32" s="120"/>
      <c r="S32" s="119">
        <f t="shared" si="2"/>
        <v>100</v>
      </c>
      <c r="T32" s="120"/>
      <c r="U32" s="119">
        <v>60</v>
      </c>
      <c r="V32" s="121"/>
      <c r="W32" s="121"/>
      <c r="X32" s="120"/>
      <c r="Y32" s="122">
        <v>0</v>
      </c>
      <c r="Z32" s="123"/>
      <c r="AA32" s="123"/>
      <c r="AB32" s="123"/>
      <c r="AC32" s="123"/>
      <c r="AD32" s="92"/>
      <c r="AE32" s="113">
        <v>34</v>
      </c>
      <c r="AF32" s="114"/>
      <c r="AG32" s="114"/>
      <c r="AH32" s="91"/>
      <c r="AI32" s="113">
        <v>66</v>
      </c>
      <c r="AJ32" s="114"/>
      <c r="AK32" s="115"/>
      <c r="AL32" s="116">
        <v>0</v>
      </c>
      <c r="AM32" s="117"/>
      <c r="AN32" s="118"/>
      <c r="AO32" s="116">
        <v>0</v>
      </c>
      <c r="AP32" s="117"/>
      <c r="AQ32" s="118"/>
      <c r="AR32" s="116">
        <v>0</v>
      </c>
      <c r="AS32" s="117"/>
      <c r="AT32" s="118"/>
      <c r="AU32" s="116">
        <v>0</v>
      </c>
      <c r="AV32" s="117"/>
      <c r="AW32" s="118"/>
      <c r="AX32" s="116">
        <v>0</v>
      </c>
      <c r="AY32" s="118"/>
      <c r="AZ32" s="116">
        <v>0</v>
      </c>
      <c r="BA32" s="117"/>
      <c r="BB32" s="118"/>
      <c r="BC32" s="32"/>
      <c r="BD32" s="1"/>
    </row>
    <row r="33" spans="1:56" ht="9.75" customHeight="1">
      <c r="A33" s="111" t="s">
        <v>250</v>
      </c>
      <c r="B33" s="112"/>
      <c r="C33" s="187" t="s">
        <v>212</v>
      </c>
      <c r="D33" s="188"/>
      <c r="E33" s="188"/>
      <c r="F33" s="188"/>
      <c r="G33" s="188"/>
      <c r="H33" s="188"/>
      <c r="I33" s="188"/>
      <c r="J33" s="188"/>
      <c r="K33" s="216"/>
      <c r="L33" s="230" t="s">
        <v>256</v>
      </c>
      <c r="M33" s="231"/>
      <c r="N33" s="232"/>
      <c r="O33" s="119">
        <f t="shared" si="0"/>
        <v>181.5</v>
      </c>
      <c r="P33" s="120"/>
      <c r="Q33" s="119">
        <f t="shared" si="1"/>
        <v>60.5</v>
      </c>
      <c r="R33" s="120"/>
      <c r="S33" s="119">
        <f t="shared" si="2"/>
        <v>121</v>
      </c>
      <c r="T33" s="120"/>
      <c r="U33" s="119">
        <v>40</v>
      </c>
      <c r="V33" s="121"/>
      <c r="W33" s="121"/>
      <c r="X33" s="120"/>
      <c r="Y33" s="122">
        <v>0</v>
      </c>
      <c r="Z33" s="123"/>
      <c r="AA33" s="123"/>
      <c r="AB33" s="123"/>
      <c r="AC33" s="123"/>
      <c r="AD33" s="92"/>
      <c r="AE33" s="113">
        <v>68</v>
      </c>
      <c r="AF33" s="114"/>
      <c r="AG33" s="114"/>
      <c r="AH33" s="91"/>
      <c r="AI33" s="113">
        <v>53</v>
      </c>
      <c r="AJ33" s="114"/>
      <c r="AK33" s="115"/>
      <c r="AL33" s="116">
        <v>0</v>
      </c>
      <c r="AM33" s="117"/>
      <c r="AN33" s="118"/>
      <c r="AO33" s="116">
        <v>0</v>
      </c>
      <c r="AP33" s="117"/>
      <c r="AQ33" s="118"/>
      <c r="AR33" s="116">
        <v>0</v>
      </c>
      <c r="AS33" s="117"/>
      <c r="AT33" s="118"/>
      <c r="AU33" s="116">
        <v>0</v>
      </c>
      <c r="AV33" s="117"/>
      <c r="AW33" s="118"/>
      <c r="AX33" s="116">
        <v>0</v>
      </c>
      <c r="AY33" s="118"/>
      <c r="AZ33" s="116">
        <v>0</v>
      </c>
      <c r="BA33" s="117"/>
      <c r="BB33" s="118"/>
      <c r="BC33" s="32"/>
      <c r="BD33" s="1"/>
    </row>
    <row r="34" spans="1:56" ht="10.5" customHeight="1">
      <c r="A34" s="111" t="s">
        <v>251</v>
      </c>
      <c r="B34" s="112"/>
      <c r="C34" s="227" t="s">
        <v>209</v>
      </c>
      <c r="D34" s="228"/>
      <c r="E34" s="228"/>
      <c r="F34" s="228"/>
      <c r="G34" s="228"/>
      <c r="H34" s="228"/>
      <c r="I34" s="228"/>
      <c r="J34" s="228"/>
      <c r="K34" s="229"/>
      <c r="L34" s="230" t="s">
        <v>213</v>
      </c>
      <c r="M34" s="231"/>
      <c r="N34" s="232"/>
      <c r="O34" s="119">
        <f t="shared" si="0"/>
        <v>117</v>
      </c>
      <c r="P34" s="120"/>
      <c r="Q34" s="119">
        <f t="shared" si="1"/>
        <v>39</v>
      </c>
      <c r="R34" s="120"/>
      <c r="S34" s="119">
        <f t="shared" si="2"/>
        <v>78</v>
      </c>
      <c r="T34" s="120"/>
      <c r="U34" s="119">
        <v>18</v>
      </c>
      <c r="V34" s="121"/>
      <c r="W34" s="121"/>
      <c r="X34" s="120"/>
      <c r="Y34" s="122">
        <v>0</v>
      </c>
      <c r="Z34" s="123"/>
      <c r="AA34" s="123"/>
      <c r="AB34" s="123"/>
      <c r="AC34" s="123"/>
      <c r="AD34" s="92"/>
      <c r="AE34" s="113">
        <v>34</v>
      </c>
      <c r="AF34" s="114"/>
      <c r="AG34" s="114"/>
      <c r="AH34" s="91"/>
      <c r="AI34" s="113">
        <v>44</v>
      </c>
      <c r="AJ34" s="114"/>
      <c r="AK34" s="115"/>
      <c r="AL34" s="116">
        <v>0</v>
      </c>
      <c r="AM34" s="117"/>
      <c r="AN34" s="118"/>
      <c r="AO34" s="116">
        <v>0</v>
      </c>
      <c r="AP34" s="117"/>
      <c r="AQ34" s="118"/>
      <c r="AR34" s="116">
        <v>0</v>
      </c>
      <c r="AS34" s="117"/>
      <c r="AT34" s="118"/>
      <c r="AU34" s="116">
        <v>0</v>
      </c>
      <c r="AV34" s="117"/>
      <c r="AW34" s="118"/>
      <c r="AX34" s="116">
        <v>0</v>
      </c>
      <c r="AY34" s="118"/>
      <c r="AZ34" s="116">
        <v>0</v>
      </c>
      <c r="BA34" s="117"/>
      <c r="BB34" s="118"/>
      <c r="BC34" s="32"/>
      <c r="BD34" s="1"/>
    </row>
    <row r="35" spans="1:56" ht="21" customHeight="1">
      <c r="A35" s="111" t="s">
        <v>252</v>
      </c>
      <c r="B35" s="217"/>
      <c r="C35" s="227" t="s">
        <v>208</v>
      </c>
      <c r="D35" s="228"/>
      <c r="E35" s="228"/>
      <c r="F35" s="228"/>
      <c r="G35" s="228"/>
      <c r="H35" s="228"/>
      <c r="I35" s="228"/>
      <c r="J35" s="228"/>
      <c r="K35" s="229"/>
      <c r="L35" s="230" t="s">
        <v>213</v>
      </c>
      <c r="M35" s="231"/>
      <c r="N35" s="232"/>
      <c r="O35" s="119">
        <f>SUM(S35*1.5)</f>
        <v>162</v>
      </c>
      <c r="P35" s="120"/>
      <c r="Q35" s="119">
        <f>SUM(O35-S35)</f>
        <v>54</v>
      </c>
      <c r="R35" s="120"/>
      <c r="S35" s="119">
        <f>SUM(AE35:BB35)</f>
        <v>108</v>
      </c>
      <c r="T35" s="120"/>
      <c r="U35" s="233">
        <v>0</v>
      </c>
      <c r="V35" s="234"/>
      <c r="W35" s="234"/>
      <c r="X35" s="235"/>
      <c r="Y35" s="240">
        <v>0</v>
      </c>
      <c r="Z35" s="241"/>
      <c r="AA35" s="241"/>
      <c r="AB35" s="241"/>
      <c r="AC35" s="241"/>
      <c r="AD35" s="94"/>
      <c r="AE35" s="116">
        <v>34</v>
      </c>
      <c r="AF35" s="117"/>
      <c r="AG35" s="117"/>
      <c r="AH35" s="93"/>
      <c r="AI35" s="116">
        <v>74</v>
      </c>
      <c r="AJ35" s="117"/>
      <c r="AK35" s="118"/>
      <c r="AL35" s="116">
        <v>0</v>
      </c>
      <c r="AM35" s="117"/>
      <c r="AN35" s="118"/>
      <c r="AO35" s="116">
        <v>0</v>
      </c>
      <c r="AP35" s="117"/>
      <c r="AQ35" s="118"/>
      <c r="AR35" s="116">
        <v>0</v>
      </c>
      <c r="AS35" s="117"/>
      <c r="AT35" s="118"/>
      <c r="AU35" s="116">
        <v>0</v>
      </c>
      <c r="AV35" s="117"/>
      <c r="AW35" s="118"/>
      <c r="AX35" s="116">
        <v>0</v>
      </c>
      <c r="AY35" s="118"/>
      <c r="AZ35" s="116">
        <v>0</v>
      </c>
      <c r="BA35" s="117"/>
      <c r="BB35" s="118"/>
      <c r="BC35" s="32"/>
      <c r="BD35" s="1"/>
    </row>
    <row r="36" spans="1:56" ht="10.5" customHeight="1">
      <c r="A36" s="111" t="s">
        <v>300</v>
      </c>
      <c r="B36" s="112"/>
      <c r="C36" s="227" t="s">
        <v>210</v>
      </c>
      <c r="D36" s="228"/>
      <c r="E36" s="228"/>
      <c r="F36" s="228"/>
      <c r="G36" s="228"/>
      <c r="H36" s="228"/>
      <c r="I36" s="228"/>
      <c r="J36" s="228"/>
      <c r="K36" s="229"/>
      <c r="L36" s="230" t="s">
        <v>213</v>
      </c>
      <c r="M36" s="231"/>
      <c r="N36" s="232"/>
      <c r="O36" s="119">
        <f>SUM(S36*1.5)</f>
        <v>54</v>
      </c>
      <c r="P36" s="120"/>
      <c r="Q36" s="119">
        <f>SUM(O36-S36)</f>
        <v>18</v>
      </c>
      <c r="R36" s="120"/>
      <c r="S36" s="119">
        <f>SUM(AE36:BB36)</f>
        <v>36</v>
      </c>
      <c r="T36" s="120"/>
      <c r="U36" s="119">
        <v>10</v>
      </c>
      <c r="V36" s="121"/>
      <c r="W36" s="121"/>
      <c r="X36" s="120"/>
      <c r="Y36" s="122">
        <v>0</v>
      </c>
      <c r="Z36" s="123"/>
      <c r="AA36" s="123"/>
      <c r="AB36" s="123"/>
      <c r="AC36" s="123"/>
      <c r="AD36" s="92"/>
      <c r="AE36" s="113">
        <v>0</v>
      </c>
      <c r="AF36" s="114"/>
      <c r="AG36" s="114"/>
      <c r="AH36" s="91"/>
      <c r="AI36" s="113">
        <v>36</v>
      </c>
      <c r="AJ36" s="114"/>
      <c r="AK36" s="115"/>
      <c r="AL36" s="116">
        <v>0</v>
      </c>
      <c r="AM36" s="117"/>
      <c r="AN36" s="118"/>
      <c r="AO36" s="116">
        <v>0</v>
      </c>
      <c r="AP36" s="117"/>
      <c r="AQ36" s="118"/>
      <c r="AR36" s="116">
        <v>0</v>
      </c>
      <c r="AS36" s="117"/>
      <c r="AT36" s="118"/>
      <c r="AU36" s="116">
        <v>0</v>
      </c>
      <c r="AV36" s="117"/>
      <c r="AW36" s="118"/>
      <c r="AX36" s="116">
        <v>0</v>
      </c>
      <c r="AY36" s="118"/>
      <c r="AZ36" s="116">
        <v>0</v>
      </c>
      <c r="BA36" s="117"/>
      <c r="BB36" s="118"/>
      <c r="BC36" s="32"/>
      <c r="BD36" s="1"/>
    </row>
    <row r="37" spans="1:56" ht="10.5" customHeight="1">
      <c r="A37" s="111" t="s">
        <v>301</v>
      </c>
      <c r="B37" s="112"/>
      <c r="C37" s="227" t="s">
        <v>253</v>
      </c>
      <c r="D37" s="228"/>
      <c r="E37" s="228"/>
      <c r="F37" s="228"/>
      <c r="G37" s="228"/>
      <c r="H37" s="228"/>
      <c r="I37" s="228"/>
      <c r="J37" s="228"/>
      <c r="K37" s="229"/>
      <c r="L37" s="230" t="s">
        <v>213</v>
      </c>
      <c r="M37" s="231"/>
      <c r="N37" s="232"/>
      <c r="O37" s="119">
        <f>SUM(S37*1.5)</f>
        <v>54</v>
      </c>
      <c r="P37" s="120"/>
      <c r="Q37" s="119">
        <f>SUM(O37-S37)</f>
        <v>18</v>
      </c>
      <c r="R37" s="120"/>
      <c r="S37" s="119">
        <f>SUM(AE37:BB37)</f>
        <v>36</v>
      </c>
      <c r="T37" s="120"/>
      <c r="U37" s="119">
        <v>8</v>
      </c>
      <c r="V37" s="121"/>
      <c r="W37" s="121"/>
      <c r="X37" s="120"/>
      <c r="Y37" s="122">
        <v>0</v>
      </c>
      <c r="Z37" s="123"/>
      <c r="AA37" s="123"/>
      <c r="AB37" s="123"/>
      <c r="AC37" s="123"/>
      <c r="AD37" s="92"/>
      <c r="AE37" s="113">
        <v>0</v>
      </c>
      <c r="AF37" s="114"/>
      <c r="AG37" s="114"/>
      <c r="AH37" s="91"/>
      <c r="AI37" s="113">
        <v>36</v>
      </c>
      <c r="AJ37" s="114"/>
      <c r="AK37" s="115"/>
      <c r="AL37" s="116">
        <v>0</v>
      </c>
      <c r="AM37" s="117"/>
      <c r="AN37" s="118"/>
      <c r="AO37" s="116">
        <v>0</v>
      </c>
      <c r="AP37" s="117"/>
      <c r="AQ37" s="118"/>
      <c r="AR37" s="116">
        <v>0</v>
      </c>
      <c r="AS37" s="117"/>
      <c r="AT37" s="118"/>
      <c r="AU37" s="116">
        <v>0</v>
      </c>
      <c r="AV37" s="117"/>
      <c r="AW37" s="118"/>
      <c r="AX37" s="116">
        <v>0</v>
      </c>
      <c r="AY37" s="118"/>
      <c r="AZ37" s="116">
        <v>0</v>
      </c>
      <c r="BA37" s="117"/>
      <c r="BB37" s="118"/>
      <c r="BC37" s="32"/>
      <c r="BD37" s="1"/>
    </row>
    <row r="38" spans="1:56" ht="12" customHeight="1">
      <c r="A38" s="401" t="s">
        <v>277</v>
      </c>
      <c r="B38" s="402"/>
      <c r="C38" s="482" t="s">
        <v>278</v>
      </c>
      <c r="D38" s="483"/>
      <c r="E38" s="483"/>
      <c r="F38" s="483"/>
      <c r="G38" s="483"/>
      <c r="H38" s="483"/>
      <c r="I38" s="483"/>
      <c r="J38" s="483"/>
      <c r="K38" s="484"/>
      <c r="L38" s="476"/>
      <c r="M38" s="477"/>
      <c r="N38" s="478"/>
      <c r="O38" s="464"/>
      <c r="P38" s="465"/>
      <c r="Q38" s="464"/>
      <c r="R38" s="465"/>
      <c r="S38" s="464"/>
      <c r="T38" s="465"/>
      <c r="U38" s="464"/>
      <c r="V38" s="466"/>
      <c r="W38" s="466"/>
      <c r="X38" s="465"/>
      <c r="Y38" s="471"/>
      <c r="Z38" s="472"/>
      <c r="AA38" s="472"/>
      <c r="AB38" s="472"/>
      <c r="AC38" s="472"/>
      <c r="AD38" s="107"/>
      <c r="AE38" s="479"/>
      <c r="AF38" s="480"/>
      <c r="AG38" s="480"/>
      <c r="AH38" s="108"/>
      <c r="AI38" s="479"/>
      <c r="AJ38" s="480"/>
      <c r="AK38" s="481"/>
      <c r="AL38" s="401"/>
      <c r="AM38" s="437"/>
      <c r="AN38" s="402"/>
      <c r="AO38" s="401"/>
      <c r="AP38" s="437"/>
      <c r="AQ38" s="402"/>
      <c r="AR38" s="401"/>
      <c r="AS38" s="437"/>
      <c r="AT38" s="402"/>
      <c r="AU38" s="401"/>
      <c r="AV38" s="437"/>
      <c r="AW38" s="402"/>
      <c r="AX38" s="401"/>
      <c r="AY38" s="402"/>
      <c r="AZ38" s="401"/>
      <c r="BA38" s="437"/>
      <c r="BB38" s="402"/>
      <c r="BC38" s="32"/>
      <c r="BD38" s="1"/>
    </row>
    <row r="39" spans="1:56" ht="12" customHeight="1">
      <c r="A39" s="491" t="s">
        <v>302</v>
      </c>
      <c r="B39" s="492"/>
      <c r="C39" s="145" t="s">
        <v>279</v>
      </c>
      <c r="D39" s="146"/>
      <c r="E39" s="146"/>
      <c r="F39" s="146"/>
      <c r="G39" s="146"/>
      <c r="H39" s="146"/>
      <c r="I39" s="146"/>
      <c r="J39" s="146"/>
      <c r="K39" s="147"/>
      <c r="L39" s="495" t="s">
        <v>240</v>
      </c>
      <c r="M39" s="496"/>
      <c r="N39" s="497"/>
      <c r="O39" s="485">
        <f>SUM(S39*1.5)</f>
        <v>58.5</v>
      </c>
      <c r="P39" s="487"/>
      <c r="Q39" s="485">
        <f>SUM(O39-S39)</f>
        <v>19.5</v>
      </c>
      <c r="R39" s="487"/>
      <c r="S39" s="485">
        <f>SUM(AE39:BB40)</f>
        <v>39</v>
      </c>
      <c r="T39" s="487"/>
      <c r="U39" s="485">
        <v>10</v>
      </c>
      <c r="V39" s="486"/>
      <c r="W39" s="486"/>
      <c r="X39" s="487"/>
      <c r="Y39" s="467">
        <v>0</v>
      </c>
      <c r="Z39" s="468"/>
      <c r="AA39" s="468"/>
      <c r="AB39" s="468"/>
      <c r="AC39" s="468"/>
      <c r="AD39" s="92"/>
      <c r="AE39" s="505">
        <v>39</v>
      </c>
      <c r="AF39" s="506"/>
      <c r="AG39" s="506"/>
      <c r="AH39" s="91"/>
      <c r="AI39" s="505">
        <v>0</v>
      </c>
      <c r="AJ39" s="506"/>
      <c r="AK39" s="509"/>
      <c r="AL39" s="168">
        <v>0</v>
      </c>
      <c r="AM39" s="303"/>
      <c r="AN39" s="501"/>
      <c r="AO39" s="168">
        <v>0</v>
      </c>
      <c r="AP39" s="303"/>
      <c r="AQ39" s="501"/>
      <c r="AR39" s="168">
        <v>0</v>
      </c>
      <c r="AS39" s="303"/>
      <c r="AT39" s="501"/>
      <c r="AU39" s="168">
        <v>0</v>
      </c>
      <c r="AV39" s="303"/>
      <c r="AW39" s="501"/>
      <c r="AX39" s="168">
        <v>0</v>
      </c>
      <c r="AY39" s="501"/>
      <c r="AZ39" s="168">
        <v>0</v>
      </c>
      <c r="BA39" s="303"/>
      <c r="BB39" s="501"/>
      <c r="BC39" s="32"/>
      <c r="BD39" s="1"/>
    </row>
    <row r="40" spans="1:56" ht="13.5" customHeight="1">
      <c r="A40" s="493"/>
      <c r="B40" s="494"/>
      <c r="C40" s="218" t="s">
        <v>254</v>
      </c>
      <c r="D40" s="219"/>
      <c r="E40" s="219"/>
      <c r="F40" s="219"/>
      <c r="G40" s="219"/>
      <c r="H40" s="219"/>
      <c r="I40" s="219"/>
      <c r="J40" s="219"/>
      <c r="K40" s="220"/>
      <c r="L40" s="498"/>
      <c r="M40" s="499"/>
      <c r="N40" s="500"/>
      <c r="O40" s="488"/>
      <c r="P40" s="490"/>
      <c r="Q40" s="488"/>
      <c r="R40" s="490"/>
      <c r="S40" s="488"/>
      <c r="T40" s="490"/>
      <c r="U40" s="488"/>
      <c r="V40" s="489"/>
      <c r="W40" s="489"/>
      <c r="X40" s="490"/>
      <c r="Y40" s="469"/>
      <c r="Z40" s="470"/>
      <c r="AA40" s="470"/>
      <c r="AB40" s="470"/>
      <c r="AC40" s="470"/>
      <c r="AD40" s="92"/>
      <c r="AE40" s="507"/>
      <c r="AF40" s="508"/>
      <c r="AG40" s="508"/>
      <c r="AH40" s="91"/>
      <c r="AI40" s="507"/>
      <c r="AJ40" s="508"/>
      <c r="AK40" s="510"/>
      <c r="AL40" s="502"/>
      <c r="AM40" s="503"/>
      <c r="AN40" s="504"/>
      <c r="AO40" s="502"/>
      <c r="AP40" s="503"/>
      <c r="AQ40" s="504"/>
      <c r="AR40" s="502"/>
      <c r="AS40" s="503"/>
      <c r="AT40" s="504"/>
      <c r="AU40" s="502"/>
      <c r="AV40" s="503"/>
      <c r="AW40" s="504"/>
      <c r="AX40" s="502"/>
      <c r="AY40" s="504"/>
      <c r="AZ40" s="502"/>
      <c r="BA40" s="503"/>
      <c r="BB40" s="504"/>
      <c r="BC40" s="32"/>
      <c r="BD40" s="1"/>
    </row>
    <row r="41" spans="1:56" ht="13.5" customHeight="1">
      <c r="A41" s="311" t="s">
        <v>2</v>
      </c>
      <c r="B41" s="312"/>
      <c r="C41" s="345" t="s">
        <v>93</v>
      </c>
      <c r="D41" s="346"/>
      <c r="E41" s="346"/>
      <c r="F41" s="346"/>
      <c r="G41" s="346"/>
      <c r="H41" s="346"/>
      <c r="I41" s="346"/>
      <c r="J41" s="346"/>
      <c r="K41" s="347"/>
      <c r="L41" s="265" t="s">
        <v>159</v>
      </c>
      <c r="M41" s="266"/>
      <c r="N41" s="267"/>
      <c r="O41" s="274" t="s">
        <v>35</v>
      </c>
      <c r="P41" s="275"/>
      <c r="Q41" s="275"/>
      <c r="R41" s="275"/>
      <c r="S41" s="275"/>
      <c r="T41" s="275"/>
      <c r="U41" s="275"/>
      <c r="V41" s="275"/>
      <c r="W41" s="275"/>
      <c r="X41" s="275"/>
      <c r="Y41" s="275"/>
      <c r="Z41" s="275"/>
      <c r="AA41" s="275"/>
      <c r="AB41" s="275"/>
      <c r="AC41" s="275"/>
      <c r="AD41" s="276"/>
      <c r="AE41" s="307" t="s">
        <v>3</v>
      </c>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9"/>
      <c r="BC41" s="31"/>
      <c r="BD41" s="1"/>
    </row>
    <row r="42" spans="1:56" ht="13.5" customHeight="1">
      <c r="A42" s="313"/>
      <c r="B42" s="314"/>
      <c r="C42" s="348"/>
      <c r="D42" s="349"/>
      <c r="E42" s="349"/>
      <c r="F42" s="349"/>
      <c r="G42" s="349"/>
      <c r="H42" s="349"/>
      <c r="I42" s="349"/>
      <c r="J42" s="349"/>
      <c r="K42" s="350"/>
      <c r="L42" s="268"/>
      <c r="M42" s="269"/>
      <c r="N42" s="270"/>
      <c r="O42" s="277"/>
      <c r="P42" s="278"/>
      <c r="Q42" s="278"/>
      <c r="R42" s="278"/>
      <c r="S42" s="278"/>
      <c r="T42" s="278"/>
      <c r="U42" s="278"/>
      <c r="V42" s="278"/>
      <c r="W42" s="278"/>
      <c r="X42" s="278"/>
      <c r="Y42" s="278"/>
      <c r="Z42" s="278"/>
      <c r="AA42" s="278"/>
      <c r="AB42" s="278"/>
      <c r="AC42" s="278"/>
      <c r="AD42" s="279"/>
      <c r="AE42" s="304" t="s">
        <v>4</v>
      </c>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6"/>
      <c r="BC42" s="31"/>
      <c r="BD42" s="1"/>
    </row>
    <row r="43" spans="1:56" ht="13.5" customHeight="1">
      <c r="A43" s="313"/>
      <c r="B43" s="314"/>
      <c r="C43" s="348"/>
      <c r="D43" s="349"/>
      <c r="E43" s="349"/>
      <c r="F43" s="349"/>
      <c r="G43" s="349"/>
      <c r="H43" s="349"/>
      <c r="I43" s="349"/>
      <c r="J43" s="349"/>
      <c r="K43" s="350"/>
      <c r="L43" s="268"/>
      <c r="M43" s="269"/>
      <c r="N43" s="270"/>
      <c r="O43" s="297" t="s">
        <v>29</v>
      </c>
      <c r="P43" s="298"/>
      <c r="Q43" s="297" t="s">
        <v>30</v>
      </c>
      <c r="R43" s="298"/>
      <c r="S43" s="331" t="s">
        <v>31</v>
      </c>
      <c r="T43" s="332"/>
      <c r="U43" s="332"/>
      <c r="V43" s="332"/>
      <c r="W43" s="332"/>
      <c r="X43" s="332"/>
      <c r="Y43" s="332"/>
      <c r="Z43" s="332"/>
      <c r="AA43" s="332"/>
      <c r="AB43" s="332"/>
      <c r="AC43" s="332"/>
      <c r="AD43" s="333"/>
      <c r="AE43" s="237" t="s">
        <v>7</v>
      </c>
      <c r="AF43" s="238"/>
      <c r="AG43" s="238"/>
      <c r="AH43" s="238"/>
      <c r="AI43" s="238"/>
      <c r="AJ43" s="238"/>
      <c r="AK43" s="239"/>
      <c r="AL43" s="237" t="s">
        <v>5</v>
      </c>
      <c r="AM43" s="238"/>
      <c r="AN43" s="238"/>
      <c r="AO43" s="238"/>
      <c r="AP43" s="238"/>
      <c r="AQ43" s="239"/>
      <c r="AR43" s="290" t="s">
        <v>6</v>
      </c>
      <c r="AS43" s="291"/>
      <c r="AT43" s="291"/>
      <c r="AU43" s="291"/>
      <c r="AV43" s="291"/>
      <c r="AW43" s="292"/>
      <c r="AX43" s="290" t="s">
        <v>19</v>
      </c>
      <c r="AY43" s="291"/>
      <c r="AZ43" s="291"/>
      <c r="BA43" s="291"/>
      <c r="BB43" s="292"/>
      <c r="BC43" s="31"/>
      <c r="BD43" s="1"/>
    </row>
    <row r="44" spans="1:56" ht="13.5" customHeight="1">
      <c r="A44" s="313"/>
      <c r="B44" s="314"/>
      <c r="C44" s="348"/>
      <c r="D44" s="349"/>
      <c r="E44" s="349"/>
      <c r="F44" s="349"/>
      <c r="G44" s="349"/>
      <c r="H44" s="349"/>
      <c r="I44" s="349"/>
      <c r="J44" s="349"/>
      <c r="K44" s="350"/>
      <c r="L44" s="268"/>
      <c r="M44" s="269"/>
      <c r="N44" s="270"/>
      <c r="O44" s="299"/>
      <c r="P44" s="300"/>
      <c r="Q44" s="299"/>
      <c r="R44" s="300"/>
      <c r="S44" s="334"/>
      <c r="T44" s="335"/>
      <c r="U44" s="335"/>
      <c r="V44" s="335"/>
      <c r="W44" s="335"/>
      <c r="X44" s="335"/>
      <c r="Y44" s="335"/>
      <c r="Z44" s="335"/>
      <c r="AA44" s="335"/>
      <c r="AB44" s="335"/>
      <c r="AC44" s="335"/>
      <c r="AD44" s="336"/>
      <c r="AE44" s="294" t="s">
        <v>8</v>
      </c>
      <c r="AF44" s="296"/>
      <c r="AG44" s="296"/>
      <c r="AH44" s="296"/>
      <c r="AI44" s="296"/>
      <c r="AJ44" s="296"/>
      <c r="AK44" s="295"/>
      <c r="AL44" s="294" t="s">
        <v>8</v>
      </c>
      <c r="AM44" s="296"/>
      <c r="AN44" s="296"/>
      <c r="AO44" s="296"/>
      <c r="AP44" s="296"/>
      <c r="AQ44" s="295"/>
      <c r="AR44" s="294" t="s">
        <v>8</v>
      </c>
      <c r="AS44" s="296"/>
      <c r="AT44" s="296"/>
      <c r="AU44" s="296"/>
      <c r="AV44" s="296"/>
      <c r="AW44" s="295"/>
      <c r="AX44" s="294" t="s">
        <v>8</v>
      </c>
      <c r="AY44" s="296"/>
      <c r="AZ44" s="296"/>
      <c r="BA44" s="296"/>
      <c r="BB44" s="295"/>
      <c r="BC44" s="31"/>
      <c r="BD44" s="1"/>
    </row>
    <row r="45" spans="1:56" ht="13.5" customHeight="1">
      <c r="A45" s="313"/>
      <c r="B45" s="314"/>
      <c r="C45" s="348"/>
      <c r="D45" s="349"/>
      <c r="E45" s="349"/>
      <c r="F45" s="349"/>
      <c r="G45" s="349"/>
      <c r="H45" s="349"/>
      <c r="I45" s="349"/>
      <c r="J45" s="349"/>
      <c r="K45" s="350"/>
      <c r="L45" s="268"/>
      <c r="M45" s="269"/>
      <c r="N45" s="270"/>
      <c r="O45" s="299"/>
      <c r="P45" s="300"/>
      <c r="Q45" s="299"/>
      <c r="R45" s="300"/>
      <c r="S45" s="297" t="s">
        <v>32</v>
      </c>
      <c r="T45" s="298"/>
      <c r="U45" s="125" t="s">
        <v>187</v>
      </c>
      <c r="V45" s="126"/>
      <c r="W45" s="126"/>
      <c r="X45" s="126"/>
      <c r="Y45" s="126"/>
      <c r="Z45" s="126"/>
      <c r="AA45" s="126"/>
      <c r="AB45" s="126"/>
      <c r="AC45" s="126"/>
      <c r="AD45" s="127"/>
      <c r="AE45" s="158">
        <v>1</v>
      </c>
      <c r="AF45" s="159"/>
      <c r="AG45" s="159"/>
      <c r="AH45" s="160"/>
      <c r="AI45" s="158">
        <v>2</v>
      </c>
      <c r="AJ45" s="159"/>
      <c r="AK45" s="160"/>
      <c r="AL45" s="158">
        <v>3</v>
      </c>
      <c r="AM45" s="159"/>
      <c r="AN45" s="160"/>
      <c r="AO45" s="158">
        <v>4</v>
      </c>
      <c r="AP45" s="159"/>
      <c r="AQ45" s="160"/>
      <c r="AR45" s="294">
        <v>5</v>
      </c>
      <c r="AS45" s="296"/>
      <c r="AT45" s="295"/>
      <c r="AU45" s="294">
        <v>6</v>
      </c>
      <c r="AV45" s="296"/>
      <c r="AW45" s="295"/>
      <c r="AX45" s="294">
        <v>7</v>
      </c>
      <c r="AY45" s="295"/>
      <c r="AZ45" s="185">
        <v>8</v>
      </c>
      <c r="BA45" s="293"/>
      <c r="BB45" s="186"/>
      <c r="BC45" s="31"/>
      <c r="BD45" s="1"/>
    </row>
    <row r="46" spans="1:56" ht="13.5" customHeight="1">
      <c r="A46" s="313"/>
      <c r="B46" s="314"/>
      <c r="C46" s="348"/>
      <c r="D46" s="349"/>
      <c r="E46" s="349"/>
      <c r="F46" s="349"/>
      <c r="G46" s="349"/>
      <c r="H46" s="349"/>
      <c r="I46" s="349"/>
      <c r="J46" s="349"/>
      <c r="K46" s="350"/>
      <c r="L46" s="268"/>
      <c r="M46" s="269"/>
      <c r="N46" s="270"/>
      <c r="O46" s="299"/>
      <c r="P46" s="300"/>
      <c r="Q46" s="299"/>
      <c r="R46" s="300"/>
      <c r="S46" s="299"/>
      <c r="T46" s="300"/>
      <c r="U46" s="297" t="s">
        <v>33</v>
      </c>
      <c r="V46" s="326"/>
      <c r="W46" s="326"/>
      <c r="X46" s="298"/>
      <c r="Y46" s="297" t="s">
        <v>34</v>
      </c>
      <c r="Z46" s="326"/>
      <c r="AA46" s="326"/>
      <c r="AB46" s="326"/>
      <c r="AC46" s="326"/>
      <c r="AD46" s="298"/>
      <c r="AE46" s="177" t="s">
        <v>20</v>
      </c>
      <c r="AF46" s="178"/>
      <c r="AG46" s="178"/>
      <c r="AH46" s="178"/>
      <c r="AI46" s="178"/>
      <c r="AJ46" s="178"/>
      <c r="AK46" s="179"/>
      <c r="AL46" s="177" t="s">
        <v>20</v>
      </c>
      <c r="AM46" s="178"/>
      <c r="AN46" s="178"/>
      <c r="AO46" s="178"/>
      <c r="AP46" s="178"/>
      <c r="AQ46" s="179"/>
      <c r="AR46" s="177" t="s">
        <v>20</v>
      </c>
      <c r="AS46" s="178"/>
      <c r="AT46" s="178"/>
      <c r="AU46" s="178"/>
      <c r="AV46" s="178"/>
      <c r="AW46" s="179"/>
      <c r="AX46" s="177" t="s">
        <v>20</v>
      </c>
      <c r="AY46" s="178"/>
      <c r="AZ46" s="178"/>
      <c r="BA46" s="178"/>
      <c r="BB46" s="179"/>
      <c r="BC46" s="31"/>
      <c r="BD46" s="1"/>
    </row>
    <row r="47" spans="1:56" ht="13.5" customHeight="1">
      <c r="A47" s="313"/>
      <c r="B47" s="314"/>
      <c r="C47" s="348"/>
      <c r="D47" s="349"/>
      <c r="E47" s="349"/>
      <c r="F47" s="349"/>
      <c r="G47" s="349"/>
      <c r="H47" s="349"/>
      <c r="I47" s="349"/>
      <c r="J47" s="349"/>
      <c r="K47" s="350"/>
      <c r="L47" s="268"/>
      <c r="M47" s="269"/>
      <c r="N47" s="270"/>
      <c r="O47" s="299"/>
      <c r="P47" s="300"/>
      <c r="Q47" s="299"/>
      <c r="R47" s="300"/>
      <c r="S47" s="299"/>
      <c r="T47" s="300"/>
      <c r="U47" s="299"/>
      <c r="V47" s="327"/>
      <c r="W47" s="327"/>
      <c r="X47" s="300"/>
      <c r="Y47" s="299"/>
      <c r="Z47" s="327"/>
      <c r="AA47" s="327"/>
      <c r="AB47" s="327"/>
      <c r="AC47" s="327"/>
      <c r="AD47" s="300"/>
      <c r="AE47" s="280" t="s">
        <v>1</v>
      </c>
      <c r="AF47" s="281"/>
      <c r="AG47" s="281"/>
      <c r="AH47" s="281"/>
      <c r="AI47" s="281"/>
      <c r="AJ47" s="281"/>
      <c r="AK47" s="282"/>
      <c r="AL47" s="280" t="s">
        <v>1</v>
      </c>
      <c r="AM47" s="281"/>
      <c r="AN47" s="281"/>
      <c r="AO47" s="281"/>
      <c r="AP47" s="281"/>
      <c r="AQ47" s="282"/>
      <c r="AR47" s="280" t="s">
        <v>1</v>
      </c>
      <c r="AS47" s="281"/>
      <c r="AT47" s="281"/>
      <c r="AU47" s="281"/>
      <c r="AV47" s="281"/>
      <c r="AW47" s="282"/>
      <c r="AX47" s="280" t="s">
        <v>1</v>
      </c>
      <c r="AY47" s="281"/>
      <c r="AZ47" s="281"/>
      <c r="BA47" s="281"/>
      <c r="BB47" s="282"/>
      <c r="BC47" s="31"/>
      <c r="BD47" s="1"/>
    </row>
    <row r="48" spans="1:56" ht="13.5" customHeight="1">
      <c r="A48" s="313"/>
      <c r="B48" s="314"/>
      <c r="C48" s="348"/>
      <c r="D48" s="349"/>
      <c r="E48" s="349"/>
      <c r="F48" s="349"/>
      <c r="G48" s="349"/>
      <c r="H48" s="349"/>
      <c r="I48" s="349"/>
      <c r="J48" s="349"/>
      <c r="K48" s="350"/>
      <c r="L48" s="268"/>
      <c r="M48" s="269"/>
      <c r="N48" s="270"/>
      <c r="O48" s="299"/>
      <c r="P48" s="300"/>
      <c r="Q48" s="299"/>
      <c r="R48" s="300"/>
      <c r="S48" s="299"/>
      <c r="T48" s="300"/>
      <c r="U48" s="299"/>
      <c r="V48" s="327"/>
      <c r="W48" s="327"/>
      <c r="X48" s="300"/>
      <c r="Y48" s="299"/>
      <c r="Z48" s="327"/>
      <c r="AA48" s="327"/>
      <c r="AB48" s="327"/>
      <c r="AC48" s="327"/>
      <c r="AD48" s="300"/>
      <c r="AE48" s="168">
        <f>AE115/36</f>
        <v>17</v>
      </c>
      <c r="AF48" s="303"/>
      <c r="AG48" s="169"/>
      <c r="AH48" s="27"/>
      <c r="AI48" s="168">
        <f>SUM(AI115)/36</f>
        <v>22</v>
      </c>
      <c r="AJ48" s="337"/>
      <c r="AK48" s="338"/>
      <c r="AL48" s="168">
        <f>AL115/36</f>
        <v>16</v>
      </c>
      <c r="AM48" s="169"/>
      <c r="AN48" s="170"/>
      <c r="AO48" s="168">
        <f>SUM(AO115)/36</f>
        <v>24</v>
      </c>
      <c r="AP48" s="169"/>
      <c r="AQ48" s="170"/>
      <c r="AR48" s="168">
        <f>AR115/36</f>
        <v>16</v>
      </c>
      <c r="AS48" s="169"/>
      <c r="AT48" s="170"/>
      <c r="AU48" s="168">
        <f>SUM(AU115)/36</f>
        <v>23</v>
      </c>
      <c r="AV48" s="169"/>
      <c r="AW48" s="170"/>
      <c r="AX48" s="357">
        <f>SUM(AX115)/36</f>
        <v>16</v>
      </c>
      <c r="AY48" s="359"/>
      <c r="AZ48" s="357">
        <v>13</v>
      </c>
      <c r="BA48" s="358"/>
      <c r="BB48" s="359"/>
      <c r="BC48" s="31"/>
      <c r="BD48" s="1"/>
    </row>
    <row r="49" spans="1:56" ht="13.5" customHeight="1">
      <c r="A49" s="313"/>
      <c r="B49" s="314"/>
      <c r="C49" s="348"/>
      <c r="D49" s="349"/>
      <c r="E49" s="349"/>
      <c r="F49" s="349"/>
      <c r="G49" s="349"/>
      <c r="H49" s="349"/>
      <c r="I49" s="349"/>
      <c r="J49" s="349"/>
      <c r="K49" s="350"/>
      <c r="L49" s="268"/>
      <c r="M49" s="269"/>
      <c r="N49" s="270"/>
      <c r="O49" s="299"/>
      <c r="P49" s="300"/>
      <c r="Q49" s="299"/>
      <c r="R49" s="300"/>
      <c r="S49" s="299"/>
      <c r="T49" s="300"/>
      <c r="U49" s="299"/>
      <c r="V49" s="327"/>
      <c r="W49" s="327"/>
      <c r="X49" s="300"/>
      <c r="Y49" s="299"/>
      <c r="Z49" s="327"/>
      <c r="AA49" s="327"/>
      <c r="AB49" s="327"/>
      <c r="AC49" s="327"/>
      <c r="AD49" s="300"/>
      <c r="AE49" s="171"/>
      <c r="AF49" s="172"/>
      <c r="AG49" s="172"/>
      <c r="AH49" s="5"/>
      <c r="AI49" s="339"/>
      <c r="AJ49" s="340"/>
      <c r="AK49" s="341"/>
      <c r="AL49" s="171"/>
      <c r="AM49" s="172"/>
      <c r="AN49" s="173"/>
      <c r="AO49" s="171"/>
      <c r="AP49" s="172"/>
      <c r="AQ49" s="173"/>
      <c r="AR49" s="171"/>
      <c r="AS49" s="172"/>
      <c r="AT49" s="173"/>
      <c r="AU49" s="171"/>
      <c r="AV49" s="172"/>
      <c r="AW49" s="173"/>
      <c r="AX49" s="360"/>
      <c r="AY49" s="362"/>
      <c r="AZ49" s="360"/>
      <c r="BA49" s="361"/>
      <c r="BB49" s="362"/>
      <c r="BC49" s="31"/>
      <c r="BD49" s="1"/>
    </row>
    <row r="50" spans="1:56" ht="21" customHeight="1">
      <c r="A50" s="315"/>
      <c r="B50" s="316"/>
      <c r="C50" s="351"/>
      <c r="D50" s="352"/>
      <c r="E50" s="352"/>
      <c r="F50" s="352"/>
      <c r="G50" s="352"/>
      <c r="H50" s="352"/>
      <c r="I50" s="352"/>
      <c r="J50" s="352"/>
      <c r="K50" s="353"/>
      <c r="L50" s="271"/>
      <c r="M50" s="272"/>
      <c r="N50" s="273"/>
      <c r="O50" s="301"/>
      <c r="P50" s="302"/>
      <c r="Q50" s="301"/>
      <c r="R50" s="302"/>
      <c r="S50" s="301"/>
      <c r="T50" s="302"/>
      <c r="U50" s="301"/>
      <c r="V50" s="328"/>
      <c r="W50" s="328"/>
      <c r="X50" s="302"/>
      <c r="Y50" s="301"/>
      <c r="Z50" s="328"/>
      <c r="AA50" s="328"/>
      <c r="AB50" s="328"/>
      <c r="AC50" s="328"/>
      <c r="AD50" s="302"/>
      <c r="AE50" s="174"/>
      <c r="AF50" s="175"/>
      <c r="AG50" s="175"/>
      <c r="AH50" s="42"/>
      <c r="AI50" s="342"/>
      <c r="AJ50" s="343"/>
      <c r="AK50" s="344"/>
      <c r="AL50" s="174"/>
      <c r="AM50" s="175"/>
      <c r="AN50" s="176"/>
      <c r="AO50" s="174"/>
      <c r="AP50" s="175"/>
      <c r="AQ50" s="176"/>
      <c r="AR50" s="174"/>
      <c r="AS50" s="175"/>
      <c r="AT50" s="176"/>
      <c r="AU50" s="174"/>
      <c r="AV50" s="175"/>
      <c r="AW50" s="176"/>
      <c r="AX50" s="363"/>
      <c r="AY50" s="365"/>
      <c r="AZ50" s="363"/>
      <c r="BA50" s="364"/>
      <c r="BB50" s="365"/>
      <c r="BC50" s="31"/>
      <c r="BD50" s="1"/>
    </row>
    <row r="51" spans="1:56" ht="27.75" customHeight="1">
      <c r="A51" s="221" t="s">
        <v>11</v>
      </c>
      <c r="B51" s="222"/>
      <c r="C51" s="223" t="s">
        <v>63</v>
      </c>
      <c r="D51" s="223"/>
      <c r="E51" s="223"/>
      <c r="F51" s="223"/>
      <c r="G51" s="223"/>
      <c r="H51" s="223"/>
      <c r="I51" s="223"/>
      <c r="J51" s="223"/>
      <c r="K51" s="223"/>
      <c r="L51" s="224" t="s">
        <v>284</v>
      </c>
      <c r="M51" s="225"/>
      <c r="N51" s="226"/>
      <c r="O51" s="141">
        <f>SUM(O52:P55)</f>
        <v>648</v>
      </c>
      <c r="P51" s="142"/>
      <c r="Q51" s="132">
        <f aca="true" t="shared" si="3" ref="Q51:Q58">SUM(O51-S51)</f>
        <v>216</v>
      </c>
      <c r="R51" s="133"/>
      <c r="S51" s="141">
        <f>SUM(S52:T55)</f>
        <v>432</v>
      </c>
      <c r="T51" s="142"/>
      <c r="U51" s="141">
        <f>SUM(U52:X55)</f>
        <v>336</v>
      </c>
      <c r="V51" s="181"/>
      <c r="W51" s="181"/>
      <c r="X51" s="142"/>
      <c r="Y51" s="141">
        <f>SUM(Y52:AD55)</f>
        <v>0</v>
      </c>
      <c r="Z51" s="181"/>
      <c r="AA51" s="181"/>
      <c r="AB51" s="181"/>
      <c r="AC51" s="181"/>
      <c r="AD51" s="142"/>
      <c r="AE51" s="180">
        <f>SUM(AE52:AH55)</f>
        <v>0</v>
      </c>
      <c r="AF51" s="180"/>
      <c r="AG51" s="180"/>
      <c r="AH51" s="54"/>
      <c r="AI51" s="180">
        <f>SUM(AI52:AK55)</f>
        <v>0</v>
      </c>
      <c r="AJ51" s="180"/>
      <c r="AK51" s="180"/>
      <c r="AL51" s="180">
        <f>SUM(AL52:AN55)</f>
        <v>64</v>
      </c>
      <c r="AM51" s="180"/>
      <c r="AN51" s="180"/>
      <c r="AO51" s="180">
        <f>SUM(AO52:AQ55)</f>
        <v>60</v>
      </c>
      <c r="AP51" s="180"/>
      <c r="AQ51" s="180"/>
      <c r="AR51" s="180">
        <f>SUM(AR52:AT55)</f>
        <v>112</v>
      </c>
      <c r="AS51" s="180"/>
      <c r="AT51" s="180"/>
      <c r="AU51" s="180">
        <f>SUM(AU52:AW55)</f>
        <v>64</v>
      </c>
      <c r="AV51" s="180"/>
      <c r="AW51" s="180"/>
      <c r="AX51" s="180">
        <f>SUM(AX52:AY55)</f>
        <v>48</v>
      </c>
      <c r="AY51" s="180"/>
      <c r="AZ51" s="192">
        <f>SUM(AZ52:BB55)</f>
        <v>84</v>
      </c>
      <c r="BA51" s="192"/>
      <c r="BB51" s="192"/>
      <c r="BC51" s="31"/>
      <c r="BD51" s="1"/>
    </row>
    <row r="52" spans="1:56" ht="14.25" customHeight="1">
      <c r="A52" s="185" t="s">
        <v>12</v>
      </c>
      <c r="B52" s="186"/>
      <c r="C52" s="187" t="s">
        <v>14</v>
      </c>
      <c r="D52" s="188"/>
      <c r="E52" s="188"/>
      <c r="F52" s="188"/>
      <c r="G52" s="188"/>
      <c r="H52" s="188"/>
      <c r="I52" s="188"/>
      <c r="J52" s="188"/>
      <c r="K52" s="216"/>
      <c r="L52" s="149" t="s">
        <v>107</v>
      </c>
      <c r="M52" s="150"/>
      <c r="N52" s="151"/>
      <c r="O52" s="152">
        <v>59</v>
      </c>
      <c r="P52" s="153"/>
      <c r="Q52" s="143">
        <v>11</v>
      </c>
      <c r="R52" s="144"/>
      <c r="S52" s="128">
        <f>AE52+AI52+AL52+AO52+AR52+AU52+AX52+AZ52</f>
        <v>48</v>
      </c>
      <c r="T52" s="130"/>
      <c r="U52" s="128">
        <v>0</v>
      </c>
      <c r="V52" s="129"/>
      <c r="W52" s="129"/>
      <c r="X52" s="130"/>
      <c r="Y52" s="128">
        <v>0</v>
      </c>
      <c r="Z52" s="129"/>
      <c r="AA52" s="129"/>
      <c r="AB52" s="129"/>
      <c r="AC52" s="129"/>
      <c r="AD52" s="130"/>
      <c r="AE52" s="134">
        <v>0</v>
      </c>
      <c r="AF52" s="134"/>
      <c r="AG52" s="134"/>
      <c r="AH52" s="134"/>
      <c r="AI52" s="134">
        <v>0</v>
      </c>
      <c r="AJ52" s="134"/>
      <c r="AK52" s="134"/>
      <c r="AL52" s="134">
        <v>0</v>
      </c>
      <c r="AM52" s="134"/>
      <c r="AN52" s="134"/>
      <c r="AO52" s="134">
        <v>0</v>
      </c>
      <c r="AP52" s="134"/>
      <c r="AQ52" s="134"/>
      <c r="AR52" s="134">
        <v>0</v>
      </c>
      <c r="AS52" s="134"/>
      <c r="AT52" s="134"/>
      <c r="AU52" s="134">
        <v>0</v>
      </c>
      <c r="AV52" s="134"/>
      <c r="AW52" s="134"/>
      <c r="AX52" s="134">
        <v>0</v>
      </c>
      <c r="AY52" s="134"/>
      <c r="AZ52" s="213">
        <v>48</v>
      </c>
      <c r="BA52" s="214"/>
      <c r="BB52" s="215"/>
      <c r="BC52" s="31"/>
      <c r="BD52" s="1"/>
    </row>
    <row r="53" spans="1:56" ht="10.5" customHeight="1">
      <c r="A53" s="185" t="s">
        <v>13</v>
      </c>
      <c r="B53" s="186"/>
      <c r="C53" s="187" t="s">
        <v>28</v>
      </c>
      <c r="D53" s="188"/>
      <c r="E53" s="188"/>
      <c r="F53" s="188"/>
      <c r="G53" s="188"/>
      <c r="H53" s="188"/>
      <c r="I53" s="188"/>
      <c r="J53" s="188"/>
      <c r="K53" s="216"/>
      <c r="L53" s="149" t="s">
        <v>157</v>
      </c>
      <c r="M53" s="150"/>
      <c r="N53" s="151"/>
      <c r="O53" s="152">
        <v>59</v>
      </c>
      <c r="P53" s="153"/>
      <c r="Q53" s="143">
        <v>11</v>
      </c>
      <c r="R53" s="144"/>
      <c r="S53" s="128">
        <f>AE53+AI53+AL53+AO53+AR53+AU53+AX53+AZ53</f>
        <v>48</v>
      </c>
      <c r="T53" s="130"/>
      <c r="U53" s="128">
        <v>0</v>
      </c>
      <c r="V53" s="129"/>
      <c r="W53" s="129"/>
      <c r="X53" s="130"/>
      <c r="Y53" s="128">
        <v>0</v>
      </c>
      <c r="Z53" s="129"/>
      <c r="AA53" s="129"/>
      <c r="AB53" s="129"/>
      <c r="AC53" s="129"/>
      <c r="AD53" s="130"/>
      <c r="AE53" s="134">
        <v>0</v>
      </c>
      <c r="AF53" s="134"/>
      <c r="AG53" s="134"/>
      <c r="AH53" s="134"/>
      <c r="AI53" s="134">
        <v>0</v>
      </c>
      <c r="AJ53" s="134"/>
      <c r="AK53" s="134"/>
      <c r="AL53" s="134">
        <v>0</v>
      </c>
      <c r="AM53" s="134"/>
      <c r="AN53" s="134"/>
      <c r="AO53" s="134">
        <v>0</v>
      </c>
      <c r="AP53" s="134"/>
      <c r="AQ53" s="134"/>
      <c r="AR53" s="134">
        <v>48</v>
      </c>
      <c r="AS53" s="134"/>
      <c r="AT53" s="134"/>
      <c r="AU53" s="134">
        <v>0</v>
      </c>
      <c r="AV53" s="134"/>
      <c r="AW53" s="134"/>
      <c r="AX53" s="134">
        <v>0</v>
      </c>
      <c r="AY53" s="134"/>
      <c r="AZ53" s="213">
        <v>0</v>
      </c>
      <c r="BA53" s="214"/>
      <c r="BB53" s="215"/>
      <c r="BC53" s="31"/>
      <c r="BD53" s="1"/>
    </row>
    <row r="54" spans="1:56" ht="15" customHeight="1">
      <c r="A54" s="113" t="s">
        <v>15</v>
      </c>
      <c r="B54" s="115"/>
      <c r="C54" s="207" t="s">
        <v>9</v>
      </c>
      <c r="D54" s="208"/>
      <c r="E54" s="208"/>
      <c r="F54" s="208"/>
      <c r="G54" s="208"/>
      <c r="H54" s="208"/>
      <c r="I54" s="208"/>
      <c r="J54" s="208"/>
      <c r="K54" s="209"/>
      <c r="L54" s="210" t="s">
        <v>289</v>
      </c>
      <c r="M54" s="211"/>
      <c r="N54" s="212"/>
      <c r="O54" s="152">
        <v>194</v>
      </c>
      <c r="P54" s="153"/>
      <c r="Q54" s="143">
        <v>26</v>
      </c>
      <c r="R54" s="144"/>
      <c r="S54" s="128">
        <f>AE54+AI54+AL54+AO54+AR54+AU54+AX54+AZ54</f>
        <v>168</v>
      </c>
      <c r="T54" s="130"/>
      <c r="U54" s="128">
        <v>168</v>
      </c>
      <c r="V54" s="129"/>
      <c r="W54" s="129"/>
      <c r="X54" s="130"/>
      <c r="Y54" s="128">
        <v>0</v>
      </c>
      <c r="Z54" s="129"/>
      <c r="AA54" s="129"/>
      <c r="AB54" s="129"/>
      <c r="AC54" s="129"/>
      <c r="AD54" s="130"/>
      <c r="AE54" s="134">
        <v>0</v>
      </c>
      <c r="AF54" s="134"/>
      <c r="AG54" s="134"/>
      <c r="AH54" s="55"/>
      <c r="AI54" s="134">
        <v>0</v>
      </c>
      <c r="AJ54" s="134"/>
      <c r="AK54" s="134"/>
      <c r="AL54" s="134">
        <v>32</v>
      </c>
      <c r="AM54" s="134"/>
      <c r="AN54" s="134"/>
      <c r="AO54" s="134">
        <v>30</v>
      </c>
      <c r="AP54" s="134"/>
      <c r="AQ54" s="134"/>
      <c r="AR54" s="134">
        <v>32</v>
      </c>
      <c r="AS54" s="134"/>
      <c r="AT54" s="134"/>
      <c r="AU54" s="134">
        <v>32</v>
      </c>
      <c r="AV54" s="134"/>
      <c r="AW54" s="134"/>
      <c r="AX54" s="134">
        <v>24</v>
      </c>
      <c r="AY54" s="134"/>
      <c r="AZ54" s="184">
        <v>18</v>
      </c>
      <c r="BA54" s="184"/>
      <c r="BB54" s="184"/>
      <c r="BC54" s="31"/>
      <c r="BD54" s="1"/>
    </row>
    <row r="55" spans="1:56" ht="15.75" customHeight="1">
      <c r="A55" s="113" t="s">
        <v>16</v>
      </c>
      <c r="B55" s="115"/>
      <c r="C55" s="207" t="s">
        <v>10</v>
      </c>
      <c r="D55" s="208"/>
      <c r="E55" s="208"/>
      <c r="F55" s="208"/>
      <c r="G55" s="208"/>
      <c r="H55" s="208"/>
      <c r="I55" s="208"/>
      <c r="J55" s="208"/>
      <c r="K55" s="209"/>
      <c r="L55" s="210" t="s">
        <v>220</v>
      </c>
      <c r="M55" s="211"/>
      <c r="N55" s="212"/>
      <c r="O55" s="152">
        <f>SUM(S55*2)</f>
        <v>336</v>
      </c>
      <c r="P55" s="153"/>
      <c r="Q55" s="143">
        <v>168</v>
      </c>
      <c r="R55" s="144"/>
      <c r="S55" s="128">
        <f>AE55+AI55+AL55+AO55+AR55+AU55+AX55+AZ55</f>
        <v>168</v>
      </c>
      <c r="T55" s="130"/>
      <c r="U55" s="128">
        <v>168</v>
      </c>
      <c r="V55" s="129"/>
      <c r="W55" s="129"/>
      <c r="X55" s="130"/>
      <c r="Y55" s="128">
        <v>0</v>
      </c>
      <c r="Z55" s="129"/>
      <c r="AA55" s="129"/>
      <c r="AB55" s="129"/>
      <c r="AC55" s="129"/>
      <c r="AD55" s="130"/>
      <c r="AE55" s="134">
        <v>0</v>
      </c>
      <c r="AF55" s="134"/>
      <c r="AG55" s="134"/>
      <c r="AH55" s="55"/>
      <c r="AI55" s="134">
        <v>0</v>
      </c>
      <c r="AJ55" s="134"/>
      <c r="AK55" s="134"/>
      <c r="AL55" s="134">
        <v>32</v>
      </c>
      <c r="AM55" s="134"/>
      <c r="AN55" s="134"/>
      <c r="AO55" s="134">
        <v>30</v>
      </c>
      <c r="AP55" s="134"/>
      <c r="AQ55" s="134"/>
      <c r="AR55" s="134">
        <v>32</v>
      </c>
      <c r="AS55" s="134"/>
      <c r="AT55" s="134"/>
      <c r="AU55" s="134">
        <v>32</v>
      </c>
      <c r="AV55" s="134"/>
      <c r="AW55" s="134"/>
      <c r="AX55" s="134">
        <v>24</v>
      </c>
      <c r="AY55" s="134"/>
      <c r="AZ55" s="184">
        <v>18</v>
      </c>
      <c r="BA55" s="184"/>
      <c r="BB55" s="184"/>
      <c r="BC55" s="31"/>
      <c r="BD55" s="1"/>
    </row>
    <row r="56" spans="1:56" ht="23.25" customHeight="1">
      <c r="A56" s="199" t="s">
        <v>17</v>
      </c>
      <c r="B56" s="200"/>
      <c r="C56" s="201" t="s">
        <v>36</v>
      </c>
      <c r="D56" s="202"/>
      <c r="E56" s="202"/>
      <c r="F56" s="202"/>
      <c r="G56" s="202"/>
      <c r="H56" s="202"/>
      <c r="I56" s="202"/>
      <c r="J56" s="202"/>
      <c r="K56" s="203"/>
      <c r="L56" s="204"/>
      <c r="M56" s="205"/>
      <c r="N56" s="206"/>
      <c r="O56" s="141">
        <f>SUM(O57:P58)</f>
        <v>168</v>
      </c>
      <c r="P56" s="142"/>
      <c r="Q56" s="132">
        <f t="shared" si="3"/>
        <v>56</v>
      </c>
      <c r="R56" s="133"/>
      <c r="S56" s="141">
        <f>SUM(S57:T58)</f>
        <v>112</v>
      </c>
      <c r="T56" s="142"/>
      <c r="U56" s="141">
        <f>U57+U58</f>
        <v>52</v>
      </c>
      <c r="V56" s="181"/>
      <c r="W56" s="181"/>
      <c r="X56" s="142"/>
      <c r="Y56" s="141">
        <f>Y57+Y58</f>
        <v>0</v>
      </c>
      <c r="Z56" s="181"/>
      <c r="AA56" s="181"/>
      <c r="AB56" s="181"/>
      <c r="AC56" s="181"/>
      <c r="AD56" s="142"/>
      <c r="AE56" s="189">
        <f>AE57+AE58</f>
        <v>0</v>
      </c>
      <c r="AF56" s="190"/>
      <c r="AG56" s="190"/>
      <c r="AH56" s="191"/>
      <c r="AI56" s="189">
        <f>AI57+AI58</f>
        <v>0</v>
      </c>
      <c r="AJ56" s="190"/>
      <c r="AK56" s="191"/>
      <c r="AL56" s="189">
        <f>AL57+AL58</f>
        <v>48</v>
      </c>
      <c r="AM56" s="190"/>
      <c r="AN56" s="191"/>
      <c r="AO56" s="189">
        <f>AO57+AO58</f>
        <v>64</v>
      </c>
      <c r="AP56" s="190"/>
      <c r="AQ56" s="191"/>
      <c r="AR56" s="189">
        <f>AR57+AR58</f>
        <v>0</v>
      </c>
      <c r="AS56" s="190"/>
      <c r="AT56" s="191"/>
      <c r="AU56" s="189">
        <f>AU57+AU58</f>
        <v>0</v>
      </c>
      <c r="AV56" s="190"/>
      <c r="AW56" s="191"/>
      <c r="AX56" s="180">
        <f>AX57+AX58</f>
        <v>0</v>
      </c>
      <c r="AY56" s="180"/>
      <c r="AZ56" s="192">
        <f>AZ57+AZ58</f>
        <v>0</v>
      </c>
      <c r="BA56" s="192"/>
      <c r="BB56" s="192"/>
      <c r="BC56" s="31"/>
      <c r="BD56" s="1"/>
    </row>
    <row r="57" spans="1:56" ht="15" customHeight="1">
      <c r="A57" s="113" t="s">
        <v>21</v>
      </c>
      <c r="B57" s="115"/>
      <c r="C57" s="193" t="s">
        <v>22</v>
      </c>
      <c r="D57" s="194"/>
      <c r="E57" s="194"/>
      <c r="F57" s="194"/>
      <c r="G57" s="194"/>
      <c r="H57" s="194"/>
      <c r="I57" s="194"/>
      <c r="J57" s="194"/>
      <c r="K57" s="195"/>
      <c r="L57" s="196" t="s">
        <v>108</v>
      </c>
      <c r="M57" s="197"/>
      <c r="N57" s="198"/>
      <c r="O57" s="152">
        <f>S57*1.5</f>
        <v>72</v>
      </c>
      <c r="P57" s="153"/>
      <c r="Q57" s="128">
        <f t="shared" si="3"/>
        <v>24</v>
      </c>
      <c r="R57" s="130"/>
      <c r="S57" s="128">
        <f>AE57+AI57+AL57+AO57+AR57+AU57+AX57+AZ57</f>
        <v>48</v>
      </c>
      <c r="T57" s="130"/>
      <c r="U57" s="128">
        <v>22</v>
      </c>
      <c r="V57" s="129"/>
      <c r="W57" s="129"/>
      <c r="X57" s="130"/>
      <c r="Y57" s="128">
        <v>0</v>
      </c>
      <c r="Z57" s="129"/>
      <c r="AA57" s="129"/>
      <c r="AB57" s="129"/>
      <c r="AC57" s="129"/>
      <c r="AD57" s="130"/>
      <c r="AE57" s="182">
        <v>0</v>
      </c>
      <c r="AF57" s="182"/>
      <c r="AG57" s="182"/>
      <c r="AH57" s="182"/>
      <c r="AI57" s="182">
        <v>0</v>
      </c>
      <c r="AJ57" s="182"/>
      <c r="AK57" s="182"/>
      <c r="AL57" s="182">
        <v>48</v>
      </c>
      <c r="AM57" s="182"/>
      <c r="AN57" s="182"/>
      <c r="AO57" s="182">
        <v>0</v>
      </c>
      <c r="AP57" s="182"/>
      <c r="AQ57" s="182"/>
      <c r="AR57" s="182">
        <v>0</v>
      </c>
      <c r="AS57" s="182"/>
      <c r="AT57" s="182"/>
      <c r="AU57" s="134">
        <v>0</v>
      </c>
      <c r="AV57" s="134"/>
      <c r="AW57" s="134"/>
      <c r="AX57" s="134">
        <v>0</v>
      </c>
      <c r="AY57" s="134"/>
      <c r="AZ57" s="183">
        <v>0</v>
      </c>
      <c r="BA57" s="183"/>
      <c r="BB57" s="183"/>
      <c r="BC57" s="31"/>
      <c r="BD57" s="1"/>
    </row>
    <row r="58" spans="1:56" ht="14.25" customHeight="1">
      <c r="A58" s="185" t="s">
        <v>23</v>
      </c>
      <c r="B58" s="186"/>
      <c r="C58" s="187" t="s">
        <v>52</v>
      </c>
      <c r="D58" s="188"/>
      <c r="E58" s="188"/>
      <c r="F58" s="188"/>
      <c r="G58" s="188"/>
      <c r="H58" s="188"/>
      <c r="I58" s="188"/>
      <c r="J58" s="188"/>
      <c r="K58" s="188"/>
      <c r="L58" s="149" t="s">
        <v>314</v>
      </c>
      <c r="M58" s="150"/>
      <c r="N58" s="151"/>
      <c r="O58" s="152">
        <f>S58*1.5</f>
        <v>96</v>
      </c>
      <c r="P58" s="153"/>
      <c r="Q58" s="128">
        <f t="shared" si="3"/>
        <v>32</v>
      </c>
      <c r="R58" s="130"/>
      <c r="S58" s="128">
        <f>AE58+AI58+AL58+AO58+AR58+AU58+AX58+AZ58</f>
        <v>64</v>
      </c>
      <c r="T58" s="130"/>
      <c r="U58" s="128">
        <v>30</v>
      </c>
      <c r="V58" s="129"/>
      <c r="W58" s="129"/>
      <c r="X58" s="130"/>
      <c r="Y58" s="128">
        <v>0</v>
      </c>
      <c r="Z58" s="129"/>
      <c r="AA58" s="129"/>
      <c r="AB58" s="129"/>
      <c r="AC58" s="129"/>
      <c r="AD58" s="130"/>
      <c r="AE58" s="134">
        <v>0</v>
      </c>
      <c r="AF58" s="134"/>
      <c r="AG58" s="134"/>
      <c r="AH58" s="57"/>
      <c r="AI58" s="134">
        <v>0</v>
      </c>
      <c r="AJ58" s="134"/>
      <c r="AK58" s="128"/>
      <c r="AL58" s="134">
        <v>0</v>
      </c>
      <c r="AM58" s="134"/>
      <c r="AN58" s="134"/>
      <c r="AO58" s="134">
        <v>64</v>
      </c>
      <c r="AP58" s="134"/>
      <c r="AQ58" s="134"/>
      <c r="AR58" s="134">
        <v>0</v>
      </c>
      <c r="AS58" s="134"/>
      <c r="AT58" s="134"/>
      <c r="AU58" s="134">
        <v>0</v>
      </c>
      <c r="AV58" s="134"/>
      <c r="AW58" s="134"/>
      <c r="AX58" s="134">
        <v>0</v>
      </c>
      <c r="AY58" s="134"/>
      <c r="AZ58" s="184">
        <v>0</v>
      </c>
      <c r="BA58" s="184"/>
      <c r="BB58" s="184"/>
      <c r="BC58" s="31"/>
      <c r="BD58" s="1"/>
    </row>
    <row r="59" spans="1:56" ht="20.25" customHeight="1">
      <c r="A59" s="246" t="s">
        <v>37</v>
      </c>
      <c r="B59" s="247"/>
      <c r="C59" s="248" t="s">
        <v>38</v>
      </c>
      <c r="D59" s="249"/>
      <c r="E59" s="249"/>
      <c r="F59" s="249"/>
      <c r="G59" s="249"/>
      <c r="H59" s="249"/>
      <c r="I59" s="249"/>
      <c r="J59" s="249"/>
      <c r="K59" s="250"/>
      <c r="L59" s="138"/>
      <c r="M59" s="139"/>
      <c r="N59" s="140"/>
      <c r="O59" s="141">
        <f>SUM(O60+O81)</f>
        <v>3720</v>
      </c>
      <c r="P59" s="142"/>
      <c r="Q59" s="132">
        <f>O59-S59</f>
        <v>1240</v>
      </c>
      <c r="R59" s="133"/>
      <c r="S59" s="125">
        <f>S60+S81</f>
        <v>2480</v>
      </c>
      <c r="T59" s="127"/>
      <c r="U59" s="125">
        <f>U60+U81</f>
        <v>1010</v>
      </c>
      <c r="V59" s="126"/>
      <c r="W59" s="126"/>
      <c r="X59" s="127"/>
      <c r="Y59" s="125">
        <f>Y60+Y81</f>
        <v>100</v>
      </c>
      <c r="Z59" s="126"/>
      <c r="AA59" s="126"/>
      <c r="AB59" s="126"/>
      <c r="AC59" s="126"/>
      <c r="AD59" s="127"/>
      <c r="AE59" s="124">
        <f>AE60+AE81</f>
        <v>0</v>
      </c>
      <c r="AF59" s="124"/>
      <c r="AG59" s="124"/>
      <c r="AH59" s="59"/>
      <c r="AI59" s="124">
        <f>AI60+AI81</f>
        <v>0</v>
      </c>
      <c r="AJ59" s="124"/>
      <c r="AK59" s="125"/>
      <c r="AL59" s="124">
        <f>AL60+AL81</f>
        <v>464</v>
      </c>
      <c r="AM59" s="124"/>
      <c r="AN59" s="125"/>
      <c r="AO59" s="124">
        <f>AO60+AO81</f>
        <v>416</v>
      </c>
      <c r="AP59" s="124"/>
      <c r="AQ59" s="125"/>
      <c r="AR59" s="124">
        <f>AR60+AR81</f>
        <v>464</v>
      </c>
      <c r="AS59" s="124"/>
      <c r="AT59" s="125"/>
      <c r="AU59" s="124">
        <f>AU60+AU81</f>
        <v>512</v>
      </c>
      <c r="AV59" s="124"/>
      <c r="AW59" s="125"/>
      <c r="AX59" s="124">
        <f>AX60+AX81</f>
        <v>384</v>
      </c>
      <c r="AY59" s="124"/>
      <c r="AZ59" s="148">
        <f>AZ60+AZ81</f>
        <v>240</v>
      </c>
      <c r="BA59" s="148"/>
      <c r="BB59" s="148"/>
      <c r="BC59" s="31"/>
      <c r="BD59" s="1"/>
    </row>
    <row r="60" spans="1:56" ht="23.25" customHeight="1">
      <c r="A60" s="260" t="s">
        <v>39</v>
      </c>
      <c r="B60" s="261"/>
      <c r="C60" s="251" t="s">
        <v>24</v>
      </c>
      <c r="D60" s="252"/>
      <c r="E60" s="252"/>
      <c r="F60" s="252"/>
      <c r="G60" s="252"/>
      <c r="H60" s="252"/>
      <c r="I60" s="252"/>
      <c r="J60" s="252"/>
      <c r="K60" s="253"/>
      <c r="L60" s="257" t="s">
        <v>280</v>
      </c>
      <c r="M60" s="258"/>
      <c r="N60" s="259"/>
      <c r="O60" s="141">
        <f>SUM(O61:P70)</f>
        <v>1203</v>
      </c>
      <c r="P60" s="142"/>
      <c r="Q60" s="132">
        <f aca="true" t="shared" si="4" ref="Q60:Q70">SUM(O60-S60)</f>
        <v>401</v>
      </c>
      <c r="R60" s="133"/>
      <c r="S60" s="141">
        <f>SUM(S61:T70)</f>
        <v>802</v>
      </c>
      <c r="T60" s="142"/>
      <c r="U60" s="141">
        <f>SUM(U61:X70)</f>
        <v>454</v>
      </c>
      <c r="V60" s="181"/>
      <c r="W60" s="181"/>
      <c r="X60" s="142"/>
      <c r="Y60" s="141">
        <f>SUM(Y61:AD70)</f>
        <v>0</v>
      </c>
      <c r="Z60" s="181"/>
      <c r="AA60" s="181"/>
      <c r="AB60" s="181"/>
      <c r="AC60" s="181"/>
      <c r="AD60" s="142"/>
      <c r="AE60" s="180">
        <f>SUM(AE61:AH70)</f>
        <v>0</v>
      </c>
      <c r="AF60" s="180"/>
      <c r="AG60" s="180"/>
      <c r="AH60" s="54"/>
      <c r="AI60" s="180">
        <f>SUM(AI61:AK70)</f>
        <v>0</v>
      </c>
      <c r="AJ60" s="180"/>
      <c r="AK60" s="180"/>
      <c r="AL60" s="180">
        <f>SUM(AL61:AN70)</f>
        <v>378</v>
      </c>
      <c r="AM60" s="180"/>
      <c r="AN60" s="180"/>
      <c r="AO60" s="180">
        <f>SUM(AO61:AQ70)</f>
        <v>176</v>
      </c>
      <c r="AP60" s="180"/>
      <c r="AQ60" s="180"/>
      <c r="AR60" s="180">
        <f>SUM(AR61:AT70)</f>
        <v>0</v>
      </c>
      <c r="AS60" s="180"/>
      <c r="AT60" s="180"/>
      <c r="AU60" s="180">
        <f>SUM(AU61:AW70)</f>
        <v>68</v>
      </c>
      <c r="AV60" s="180"/>
      <c r="AW60" s="180"/>
      <c r="AX60" s="180">
        <f>SUM(AX61:AY70)</f>
        <v>84</v>
      </c>
      <c r="AY60" s="180"/>
      <c r="AZ60" s="192">
        <f>SUM(AZ61:BB70)</f>
        <v>96</v>
      </c>
      <c r="BA60" s="192"/>
      <c r="BB60" s="192"/>
      <c r="BC60" s="31"/>
      <c r="BD60" s="1"/>
    </row>
    <row r="61" spans="1:56" ht="13.5" customHeight="1">
      <c r="A61" s="113" t="s">
        <v>40</v>
      </c>
      <c r="B61" s="115"/>
      <c r="C61" s="145" t="s">
        <v>53</v>
      </c>
      <c r="D61" s="146"/>
      <c r="E61" s="146"/>
      <c r="F61" s="146"/>
      <c r="G61" s="146"/>
      <c r="H61" s="146"/>
      <c r="I61" s="146"/>
      <c r="J61" s="146"/>
      <c r="K61" s="147"/>
      <c r="L61" s="210" t="s">
        <v>258</v>
      </c>
      <c r="M61" s="211"/>
      <c r="N61" s="212"/>
      <c r="O61" s="152">
        <f aca="true" t="shared" si="5" ref="O61:O70">S61*1.5</f>
        <v>216</v>
      </c>
      <c r="P61" s="153"/>
      <c r="Q61" s="143">
        <f t="shared" si="4"/>
        <v>72</v>
      </c>
      <c r="R61" s="144"/>
      <c r="S61" s="128">
        <f aca="true" t="shared" si="6" ref="S61:S70">AE61+AI61+AL61+AO61+AR61+AU61+AX61+AZ61</f>
        <v>144</v>
      </c>
      <c r="T61" s="130"/>
      <c r="U61" s="128">
        <v>140</v>
      </c>
      <c r="V61" s="129"/>
      <c r="W61" s="129"/>
      <c r="X61" s="130"/>
      <c r="Y61" s="128">
        <v>0</v>
      </c>
      <c r="Z61" s="129"/>
      <c r="AA61" s="129"/>
      <c r="AB61" s="129"/>
      <c r="AC61" s="129"/>
      <c r="AD61" s="130"/>
      <c r="AE61" s="134">
        <v>0</v>
      </c>
      <c r="AF61" s="134"/>
      <c r="AG61" s="134"/>
      <c r="AH61" s="134"/>
      <c r="AI61" s="134">
        <v>0</v>
      </c>
      <c r="AJ61" s="134"/>
      <c r="AK61" s="128"/>
      <c r="AL61" s="134">
        <v>100</v>
      </c>
      <c r="AM61" s="134"/>
      <c r="AN61" s="134"/>
      <c r="AO61" s="134">
        <v>44</v>
      </c>
      <c r="AP61" s="134"/>
      <c r="AQ61" s="134"/>
      <c r="AR61" s="134">
        <v>0</v>
      </c>
      <c r="AS61" s="134"/>
      <c r="AT61" s="134"/>
      <c r="AU61" s="134">
        <v>0</v>
      </c>
      <c r="AV61" s="134"/>
      <c r="AW61" s="134"/>
      <c r="AX61" s="134">
        <v>0</v>
      </c>
      <c r="AY61" s="134"/>
      <c r="AZ61" s="184">
        <v>0</v>
      </c>
      <c r="BA61" s="184"/>
      <c r="BB61" s="184"/>
      <c r="BC61" s="31"/>
      <c r="BD61" s="1"/>
    </row>
    <row r="62" spans="1:56" ht="13.5" customHeight="1">
      <c r="A62" s="113" t="s">
        <v>41</v>
      </c>
      <c r="B62" s="115"/>
      <c r="C62" s="145" t="s">
        <v>54</v>
      </c>
      <c r="D62" s="146"/>
      <c r="E62" s="146"/>
      <c r="F62" s="146"/>
      <c r="G62" s="146"/>
      <c r="H62" s="146"/>
      <c r="I62" s="146"/>
      <c r="J62" s="146"/>
      <c r="K62" s="147"/>
      <c r="L62" s="210" t="s">
        <v>259</v>
      </c>
      <c r="M62" s="211"/>
      <c r="N62" s="212"/>
      <c r="O62" s="152">
        <f t="shared" si="5"/>
        <v>285</v>
      </c>
      <c r="P62" s="153"/>
      <c r="Q62" s="143">
        <f t="shared" si="4"/>
        <v>95</v>
      </c>
      <c r="R62" s="144"/>
      <c r="S62" s="128">
        <f t="shared" si="6"/>
        <v>190</v>
      </c>
      <c r="T62" s="130"/>
      <c r="U62" s="128">
        <v>90</v>
      </c>
      <c r="V62" s="129"/>
      <c r="W62" s="129"/>
      <c r="X62" s="130"/>
      <c r="Y62" s="128">
        <v>0</v>
      </c>
      <c r="Z62" s="129"/>
      <c r="AA62" s="129"/>
      <c r="AB62" s="129"/>
      <c r="AC62" s="129"/>
      <c r="AD62" s="130"/>
      <c r="AE62" s="134">
        <v>0</v>
      </c>
      <c r="AF62" s="134"/>
      <c r="AG62" s="134"/>
      <c r="AH62" s="134"/>
      <c r="AI62" s="134">
        <v>0</v>
      </c>
      <c r="AJ62" s="134"/>
      <c r="AK62" s="128"/>
      <c r="AL62" s="134">
        <v>130</v>
      </c>
      <c r="AM62" s="134"/>
      <c r="AN62" s="134"/>
      <c r="AO62" s="134">
        <v>60</v>
      </c>
      <c r="AP62" s="134"/>
      <c r="AQ62" s="134"/>
      <c r="AR62" s="134">
        <v>0</v>
      </c>
      <c r="AS62" s="134"/>
      <c r="AT62" s="134"/>
      <c r="AU62" s="134">
        <v>0</v>
      </c>
      <c r="AV62" s="134"/>
      <c r="AW62" s="134"/>
      <c r="AX62" s="134">
        <v>0</v>
      </c>
      <c r="AY62" s="134"/>
      <c r="AZ62" s="183">
        <v>0</v>
      </c>
      <c r="BA62" s="183"/>
      <c r="BB62" s="183"/>
      <c r="BC62" s="31"/>
      <c r="BD62" s="1"/>
    </row>
    <row r="63" spans="1:56" ht="12" customHeight="1">
      <c r="A63" s="113" t="s">
        <v>42</v>
      </c>
      <c r="B63" s="115"/>
      <c r="C63" s="145" t="s">
        <v>64</v>
      </c>
      <c r="D63" s="146"/>
      <c r="E63" s="146"/>
      <c r="F63" s="146"/>
      <c r="G63" s="146"/>
      <c r="H63" s="146"/>
      <c r="I63" s="146"/>
      <c r="J63" s="146"/>
      <c r="K63" s="147"/>
      <c r="L63" s="210" t="s">
        <v>260</v>
      </c>
      <c r="M63" s="211"/>
      <c r="N63" s="212"/>
      <c r="O63" s="152">
        <f t="shared" si="5"/>
        <v>48</v>
      </c>
      <c r="P63" s="153"/>
      <c r="Q63" s="143">
        <f t="shared" si="4"/>
        <v>16</v>
      </c>
      <c r="R63" s="144"/>
      <c r="S63" s="128">
        <f t="shared" si="6"/>
        <v>32</v>
      </c>
      <c r="T63" s="130"/>
      <c r="U63" s="128">
        <v>16</v>
      </c>
      <c r="V63" s="129"/>
      <c r="W63" s="129"/>
      <c r="X63" s="130"/>
      <c r="Y63" s="128">
        <v>0</v>
      </c>
      <c r="Z63" s="129"/>
      <c r="AA63" s="129"/>
      <c r="AB63" s="129"/>
      <c r="AC63" s="129"/>
      <c r="AD63" s="130"/>
      <c r="AE63" s="134">
        <v>0</v>
      </c>
      <c r="AF63" s="134"/>
      <c r="AG63" s="134"/>
      <c r="AH63" s="134"/>
      <c r="AI63" s="134">
        <v>0</v>
      </c>
      <c r="AJ63" s="134"/>
      <c r="AK63" s="128"/>
      <c r="AL63" s="134">
        <v>0</v>
      </c>
      <c r="AM63" s="134"/>
      <c r="AN63" s="134"/>
      <c r="AO63" s="134">
        <v>32</v>
      </c>
      <c r="AP63" s="134"/>
      <c r="AQ63" s="134"/>
      <c r="AR63" s="134">
        <v>0</v>
      </c>
      <c r="AS63" s="134"/>
      <c r="AT63" s="134"/>
      <c r="AU63" s="134">
        <v>0</v>
      </c>
      <c r="AV63" s="134"/>
      <c r="AW63" s="134"/>
      <c r="AX63" s="134">
        <v>0</v>
      </c>
      <c r="AY63" s="134"/>
      <c r="AZ63" s="183">
        <v>0</v>
      </c>
      <c r="BA63" s="183"/>
      <c r="BB63" s="183"/>
      <c r="BC63" s="31"/>
      <c r="BD63" s="1"/>
    </row>
    <row r="64" spans="1:56" ht="15" customHeight="1">
      <c r="A64" s="113" t="s">
        <v>43</v>
      </c>
      <c r="B64" s="115"/>
      <c r="C64" s="145" t="s">
        <v>65</v>
      </c>
      <c r="D64" s="146"/>
      <c r="E64" s="146"/>
      <c r="F64" s="146"/>
      <c r="G64" s="146"/>
      <c r="H64" s="146"/>
      <c r="I64" s="146"/>
      <c r="J64" s="146"/>
      <c r="K64" s="147"/>
      <c r="L64" s="210" t="s">
        <v>261</v>
      </c>
      <c r="M64" s="211"/>
      <c r="N64" s="212"/>
      <c r="O64" s="152">
        <f t="shared" si="5"/>
        <v>120</v>
      </c>
      <c r="P64" s="153"/>
      <c r="Q64" s="143">
        <f t="shared" si="4"/>
        <v>40</v>
      </c>
      <c r="R64" s="144"/>
      <c r="S64" s="128">
        <f t="shared" si="6"/>
        <v>80</v>
      </c>
      <c r="T64" s="130"/>
      <c r="U64" s="128">
        <v>40</v>
      </c>
      <c r="V64" s="129"/>
      <c r="W64" s="129"/>
      <c r="X64" s="130"/>
      <c r="Y64" s="128">
        <v>0</v>
      </c>
      <c r="Z64" s="129"/>
      <c r="AA64" s="129"/>
      <c r="AB64" s="129"/>
      <c r="AC64" s="129"/>
      <c r="AD64" s="130"/>
      <c r="AE64" s="134">
        <v>0</v>
      </c>
      <c r="AF64" s="134"/>
      <c r="AG64" s="134"/>
      <c r="AH64" s="134"/>
      <c r="AI64" s="134">
        <v>0</v>
      </c>
      <c r="AJ64" s="134"/>
      <c r="AK64" s="128"/>
      <c r="AL64" s="128">
        <v>80</v>
      </c>
      <c r="AM64" s="129"/>
      <c r="AN64" s="130"/>
      <c r="AO64" s="128">
        <v>0</v>
      </c>
      <c r="AP64" s="129"/>
      <c r="AQ64" s="130"/>
      <c r="AR64" s="128">
        <v>0</v>
      </c>
      <c r="AS64" s="129"/>
      <c r="AT64" s="130"/>
      <c r="AU64" s="134">
        <v>0</v>
      </c>
      <c r="AV64" s="134"/>
      <c r="AW64" s="134"/>
      <c r="AX64" s="134">
        <v>0</v>
      </c>
      <c r="AY64" s="134"/>
      <c r="AZ64" s="183">
        <v>0</v>
      </c>
      <c r="BA64" s="183"/>
      <c r="BB64" s="183"/>
      <c r="BC64" s="31"/>
      <c r="BD64" s="1"/>
    </row>
    <row r="65" spans="1:56" ht="24.75" customHeight="1">
      <c r="A65" s="113" t="s">
        <v>55</v>
      </c>
      <c r="B65" s="115"/>
      <c r="C65" s="227" t="s">
        <v>66</v>
      </c>
      <c r="D65" s="228"/>
      <c r="E65" s="228"/>
      <c r="F65" s="228"/>
      <c r="G65" s="228"/>
      <c r="H65" s="228"/>
      <c r="I65" s="228"/>
      <c r="J65" s="228"/>
      <c r="K65" s="229"/>
      <c r="L65" s="149" t="s">
        <v>221</v>
      </c>
      <c r="M65" s="150"/>
      <c r="N65" s="151"/>
      <c r="O65" s="152">
        <f t="shared" si="5"/>
        <v>102</v>
      </c>
      <c r="P65" s="153"/>
      <c r="Q65" s="143">
        <f t="shared" si="4"/>
        <v>34</v>
      </c>
      <c r="R65" s="144"/>
      <c r="S65" s="128">
        <f t="shared" si="6"/>
        <v>68</v>
      </c>
      <c r="T65" s="130"/>
      <c r="U65" s="128">
        <v>30</v>
      </c>
      <c r="V65" s="129"/>
      <c r="W65" s="129"/>
      <c r="X65" s="130"/>
      <c r="Y65" s="128">
        <v>0</v>
      </c>
      <c r="Z65" s="129"/>
      <c r="AA65" s="129"/>
      <c r="AB65" s="129"/>
      <c r="AC65" s="129"/>
      <c r="AD65" s="130"/>
      <c r="AE65" s="134">
        <v>0</v>
      </c>
      <c r="AF65" s="134"/>
      <c r="AG65" s="134"/>
      <c r="AH65" s="134"/>
      <c r="AI65" s="134">
        <v>0</v>
      </c>
      <c r="AJ65" s="134"/>
      <c r="AK65" s="128"/>
      <c r="AL65" s="128">
        <v>68</v>
      </c>
      <c r="AM65" s="129"/>
      <c r="AN65" s="130"/>
      <c r="AO65" s="128">
        <v>0</v>
      </c>
      <c r="AP65" s="129"/>
      <c r="AQ65" s="130"/>
      <c r="AR65" s="128">
        <v>0</v>
      </c>
      <c r="AS65" s="129"/>
      <c r="AT65" s="130"/>
      <c r="AU65" s="128">
        <v>0</v>
      </c>
      <c r="AV65" s="129"/>
      <c r="AW65" s="130"/>
      <c r="AX65" s="134">
        <v>0</v>
      </c>
      <c r="AY65" s="134"/>
      <c r="AZ65" s="184">
        <v>0</v>
      </c>
      <c r="BA65" s="184"/>
      <c r="BB65" s="184"/>
      <c r="BC65" s="31"/>
      <c r="BD65" s="1"/>
    </row>
    <row r="66" spans="1:56" ht="15" customHeight="1">
      <c r="A66" s="113" t="s">
        <v>56</v>
      </c>
      <c r="B66" s="115"/>
      <c r="C66" s="145" t="s">
        <v>84</v>
      </c>
      <c r="D66" s="146"/>
      <c r="E66" s="146"/>
      <c r="F66" s="146"/>
      <c r="G66" s="146"/>
      <c r="H66" s="146"/>
      <c r="I66" s="146"/>
      <c r="J66" s="146"/>
      <c r="K66" s="147"/>
      <c r="L66" s="149" t="s">
        <v>262</v>
      </c>
      <c r="M66" s="150"/>
      <c r="N66" s="151"/>
      <c r="O66" s="152">
        <f t="shared" si="5"/>
        <v>72</v>
      </c>
      <c r="P66" s="153"/>
      <c r="Q66" s="143">
        <f t="shared" si="4"/>
        <v>24</v>
      </c>
      <c r="R66" s="144"/>
      <c r="S66" s="128">
        <f t="shared" si="6"/>
        <v>48</v>
      </c>
      <c r="T66" s="130"/>
      <c r="U66" s="128">
        <v>10</v>
      </c>
      <c r="V66" s="129"/>
      <c r="W66" s="129"/>
      <c r="X66" s="130"/>
      <c r="Y66" s="128">
        <v>0</v>
      </c>
      <c r="Z66" s="129"/>
      <c r="AA66" s="129"/>
      <c r="AB66" s="129"/>
      <c r="AC66" s="129"/>
      <c r="AD66" s="130"/>
      <c r="AE66" s="128">
        <v>0</v>
      </c>
      <c r="AF66" s="129"/>
      <c r="AG66" s="129"/>
      <c r="AH66" s="56"/>
      <c r="AI66" s="128">
        <v>0</v>
      </c>
      <c r="AJ66" s="129"/>
      <c r="AK66" s="130"/>
      <c r="AL66" s="128">
        <v>0</v>
      </c>
      <c r="AM66" s="129"/>
      <c r="AN66" s="130"/>
      <c r="AO66" s="128">
        <v>0</v>
      </c>
      <c r="AP66" s="129"/>
      <c r="AQ66" s="130"/>
      <c r="AR66" s="128">
        <v>0</v>
      </c>
      <c r="AS66" s="129"/>
      <c r="AT66" s="130"/>
      <c r="AU66" s="134">
        <v>0</v>
      </c>
      <c r="AV66" s="134"/>
      <c r="AW66" s="134"/>
      <c r="AX66" s="134">
        <v>48</v>
      </c>
      <c r="AY66" s="134"/>
      <c r="AZ66" s="184">
        <v>0</v>
      </c>
      <c r="BA66" s="184"/>
      <c r="BB66" s="184"/>
      <c r="BC66" s="31"/>
      <c r="BD66" s="1"/>
    </row>
    <row r="67" spans="1:56" ht="14.25" customHeight="1">
      <c r="A67" s="113" t="s">
        <v>57</v>
      </c>
      <c r="B67" s="115"/>
      <c r="C67" s="145" t="s">
        <v>27</v>
      </c>
      <c r="D67" s="146"/>
      <c r="E67" s="146"/>
      <c r="F67" s="146"/>
      <c r="G67" s="146"/>
      <c r="H67" s="146"/>
      <c r="I67" s="146"/>
      <c r="J67" s="146"/>
      <c r="K67" s="147"/>
      <c r="L67" s="210" t="s">
        <v>160</v>
      </c>
      <c r="M67" s="211"/>
      <c r="N67" s="212"/>
      <c r="O67" s="152">
        <f t="shared" si="5"/>
        <v>102</v>
      </c>
      <c r="P67" s="153"/>
      <c r="Q67" s="143">
        <f t="shared" si="4"/>
        <v>34</v>
      </c>
      <c r="R67" s="144"/>
      <c r="S67" s="128">
        <f t="shared" si="6"/>
        <v>68</v>
      </c>
      <c r="T67" s="130"/>
      <c r="U67" s="128">
        <v>48</v>
      </c>
      <c r="V67" s="129"/>
      <c r="W67" s="129"/>
      <c r="X67" s="130"/>
      <c r="Y67" s="128">
        <v>0</v>
      </c>
      <c r="Z67" s="129"/>
      <c r="AA67" s="129"/>
      <c r="AB67" s="129"/>
      <c r="AC67" s="129"/>
      <c r="AD67" s="130"/>
      <c r="AE67" s="128">
        <v>0</v>
      </c>
      <c r="AF67" s="129"/>
      <c r="AG67" s="129"/>
      <c r="AH67" s="56"/>
      <c r="AI67" s="128">
        <v>0</v>
      </c>
      <c r="AJ67" s="129"/>
      <c r="AK67" s="130"/>
      <c r="AL67" s="128">
        <v>0</v>
      </c>
      <c r="AM67" s="129"/>
      <c r="AN67" s="130"/>
      <c r="AO67" s="128">
        <v>0</v>
      </c>
      <c r="AP67" s="129"/>
      <c r="AQ67" s="130"/>
      <c r="AR67" s="128">
        <v>0</v>
      </c>
      <c r="AS67" s="129"/>
      <c r="AT67" s="130"/>
      <c r="AU67" s="134">
        <v>68</v>
      </c>
      <c r="AV67" s="134"/>
      <c r="AW67" s="134"/>
      <c r="AX67" s="134">
        <v>0</v>
      </c>
      <c r="AY67" s="134"/>
      <c r="AZ67" s="184">
        <v>0</v>
      </c>
      <c r="BA67" s="184"/>
      <c r="BB67" s="184"/>
      <c r="BC67" s="31"/>
      <c r="BD67" s="1"/>
    </row>
    <row r="68" spans="1:56" ht="15" customHeight="1">
      <c r="A68" s="113" t="s">
        <v>257</v>
      </c>
      <c r="B68" s="115"/>
      <c r="C68" s="145" t="s">
        <v>227</v>
      </c>
      <c r="D68" s="146"/>
      <c r="E68" s="146"/>
      <c r="F68" s="146"/>
      <c r="G68" s="146"/>
      <c r="H68" s="146"/>
      <c r="I68" s="146"/>
      <c r="J68" s="146"/>
      <c r="K68" s="147"/>
      <c r="L68" s="149" t="s">
        <v>313</v>
      </c>
      <c r="M68" s="150"/>
      <c r="N68" s="151"/>
      <c r="O68" s="152">
        <f t="shared" si="5"/>
        <v>60</v>
      </c>
      <c r="P68" s="153"/>
      <c r="Q68" s="143">
        <f>SUM(O68-S68)</f>
        <v>20</v>
      </c>
      <c r="R68" s="144"/>
      <c r="S68" s="128">
        <f t="shared" si="6"/>
        <v>40</v>
      </c>
      <c r="T68" s="130"/>
      <c r="U68" s="128">
        <v>40</v>
      </c>
      <c r="V68" s="129"/>
      <c r="W68" s="129"/>
      <c r="X68" s="130"/>
      <c r="Y68" s="128">
        <v>0</v>
      </c>
      <c r="Z68" s="129"/>
      <c r="AA68" s="129"/>
      <c r="AB68" s="129"/>
      <c r="AC68" s="129"/>
      <c r="AD68" s="56"/>
      <c r="AE68" s="128">
        <v>0</v>
      </c>
      <c r="AF68" s="129"/>
      <c r="AG68" s="129"/>
      <c r="AH68" s="56"/>
      <c r="AI68" s="128">
        <v>0</v>
      </c>
      <c r="AJ68" s="129"/>
      <c r="AK68" s="130"/>
      <c r="AL68" s="128">
        <v>0</v>
      </c>
      <c r="AM68" s="129"/>
      <c r="AN68" s="130"/>
      <c r="AO68" s="128">
        <v>40</v>
      </c>
      <c r="AP68" s="129"/>
      <c r="AQ68" s="130"/>
      <c r="AR68" s="128">
        <v>0</v>
      </c>
      <c r="AS68" s="129"/>
      <c r="AT68" s="130"/>
      <c r="AU68" s="128">
        <v>0</v>
      </c>
      <c r="AV68" s="129"/>
      <c r="AW68" s="130"/>
      <c r="AX68" s="128">
        <v>0</v>
      </c>
      <c r="AY68" s="130"/>
      <c r="AZ68" s="213">
        <v>0</v>
      </c>
      <c r="BA68" s="214"/>
      <c r="BB68" s="215"/>
      <c r="BC68" s="31"/>
      <c r="BD68" s="1"/>
    </row>
    <row r="69" spans="1:56" ht="16.5" customHeight="1">
      <c r="A69" s="113" t="s">
        <v>228</v>
      </c>
      <c r="B69" s="115"/>
      <c r="C69" s="145" t="s">
        <v>237</v>
      </c>
      <c r="D69" s="146"/>
      <c r="E69" s="146"/>
      <c r="F69" s="146"/>
      <c r="G69" s="146"/>
      <c r="H69" s="146"/>
      <c r="I69" s="146"/>
      <c r="J69" s="146"/>
      <c r="K69" s="147"/>
      <c r="L69" s="149" t="s">
        <v>231</v>
      </c>
      <c r="M69" s="150"/>
      <c r="N69" s="151"/>
      <c r="O69" s="152">
        <f t="shared" si="5"/>
        <v>144</v>
      </c>
      <c r="P69" s="153"/>
      <c r="Q69" s="143">
        <f>SUM(O69-S69)</f>
        <v>48</v>
      </c>
      <c r="R69" s="144"/>
      <c r="S69" s="128">
        <f t="shared" si="6"/>
        <v>96</v>
      </c>
      <c r="T69" s="130"/>
      <c r="U69" s="128">
        <v>20</v>
      </c>
      <c r="V69" s="129"/>
      <c r="W69" s="129"/>
      <c r="X69" s="130"/>
      <c r="Y69" s="128">
        <v>0</v>
      </c>
      <c r="Z69" s="129"/>
      <c r="AA69" s="129"/>
      <c r="AB69" s="129"/>
      <c r="AC69" s="129"/>
      <c r="AD69" s="56"/>
      <c r="AE69" s="128">
        <v>0</v>
      </c>
      <c r="AF69" s="129"/>
      <c r="AG69" s="129"/>
      <c r="AH69" s="56"/>
      <c r="AI69" s="128">
        <v>0</v>
      </c>
      <c r="AJ69" s="129"/>
      <c r="AK69" s="130"/>
      <c r="AL69" s="128">
        <v>0</v>
      </c>
      <c r="AM69" s="129"/>
      <c r="AN69" s="130"/>
      <c r="AO69" s="128">
        <v>0</v>
      </c>
      <c r="AP69" s="129"/>
      <c r="AQ69" s="130"/>
      <c r="AR69" s="128">
        <v>0</v>
      </c>
      <c r="AS69" s="129"/>
      <c r="AT69" s="130"/>
      <c r="AU69" s="128">
        <v>0</v>
      </c>
      <c r="AV69" s="129"/>
      <c r="AW69" s="130"/>
      <c r="AX69" s="128">
        <v>0</v>
      </c>
      <c r="AY69" s="130"/>
      <c r="AZ69" s="213">
        <v>96</v>
      </c>
      <c r="BA69" s="214"/>
      <c r="BB69" s="215"/>
      <c r="BC69" s="31"/>
      <c r="BD69" s="1"/>
    </row>
    <row r="70" spans="1:56" ht="23.25" customHeight="1">
      <c r="A70" s="113" t="s">
        <v>236</v>
      </c>
      <c r="B70" s="115"/>
      <c r="C70" s="218" t="s">
        <v>238</v>
      </c>
      <c r="D70" s="219"/>
      <c r="E70" s="219"/>
      <c r="F70" s="219"/>
      <c r="G70" s="219"/>
      <c r="H70" s="219"/>
      <c r="I70" s="219"/>
      <c r="J70" s="219"/>
      <c r="K70" s="220"/>
      <c r="L70" s="149" t="s">
        <v>239</v>
      </c>
      <c r="M70" s="150"/>
      <c r="N70" s="151"/>
      <c r="O70" s="152">
        <f t="shared" si="5"/>
        <v>54</v>
      </c>
      <c r="P70" s="153"/>
      <c r="Q70" s="143">
        <f t="shared" si="4"/>
        <v>18</v>
      </c>
      <c r="R70" s="144"/>
      <c r="S70" s="128">
        <f t="shared" si="6"/>
        <v>36</v>
      </c>
      <c r="T70" s="130"/>
      <c r="U70" s="128">
        <v>20</v>
      </c>
      <c r="V70" s="129"/>
      <c r="W70" s="129"/>
      <c r="X70" s="130"/>
      <c r="Y70" s="128">
        <v>0</v>
      </c>
      <c r="Z70" s="129"/>
      <c r="AA70" s="129"/>
      <c r="AB70" s="129"/>
      <c r="AC70" s="130"/>
      <c r="AD70" s="55"/>
      <c r="AE70" s="128">
        <v>0</v>
      </c>
      <c r="AF70" s="129"/>
      <c r="AG70" s="130"/>
      <c r="AH70" s="55"/>
      <c r="AI70" s="128">
        <v>0</v>
      </c>
      <c r="AJ70" s="129"/>
      <c r="AK70" s="130"/>
      <c r="AL70" s="128">
        <v>0</v>
      </c>
      <c r="AM70" s="129"/>
      <c r="AN70" s="130"/>
      <c r="AO70" s="128">
        <v>0</v>
      </c>
      <c r="AP70" s="129"/>
      <c r="AQ70" s="130"/>
      <c r="AR70" s="128">
        <v>0</v>
      </c>
      <c r="AS70" s="129"/>
      <c r="AT70" s="130"/>
      <c r="AU70" s="128">
        <v>0</v>
      </c>
      <c r="AV70" s="129"/>
      <c r="AW70" s="130"/>
      <c r="AX70" s="128">
        <v>36</v>
      </c>
      <c r="AY70" s="130"/>
      <c r="AZ70" s="213">
        <v>0</v>
      </c>
      <c r="BA70" s="214"/>
      <c r="BB70" s="215"/>
      <c r="BC70" s="31"/>
      <c r="BD70" s="1"/>
    </row>
    <row r="71" spans="1:56" ht="18" customHeight="1">
      <c r="A71" s="311" t="s">
        <v>2</v>
      </c>
      <c r="B71" s="312"/>
      <c r="C71" s="345" t="s">
        <v>93</v>
      </c>
      <c r="D71" s="346"/>
      <c r="E71" s="346"/>
      <c r="F71" s="346"/>
      <c r="G71" s="346"/>
      <c r="H71" s="346"/>
      <c r="I71" s="346"/>
      <c r="J71" s="346"/>
      <c r="K71" s="347"/>
      <c r="L71" s="265" t="s">
        <v>159</v>
      </c>
      <c r="M71" s="266"/>
      <c r="N71" s="267"/>
      <c r="O71" s="274" t="s">
        <v>35</v>
      </c>
      <c r="P71" s="275"/>
      <c r="Q71" s="275"/>
      <c r="R71" s="275"/>
      <c r="S71" s="275"/>
      <c r="T71" s="275"/>
      <c r="U71" s="275"/>
      <c r="V71" s="275"/>
      <c r="W71" s="275"/>
      <c r="X71" s="275"/>
      <c r="Y71" s="275"/>
      <c r="Z71" s="275"/>
      <c r="AA71" s="275"/>
      <c r="AB71" s="275"/>
      <c r="AC71" s="275"/>
      <c r="AD71" s="276"/>
      <c r="AE71" s="307" t="s">
        <v>3</v>
      </c>
      <c r="AF71" s="308"/>
      <c r="AG71" s="308"/>
      <c r="AH71" s="308"/>
      <c r="AI71" s="308"/>
      <c r="AJ71" s="308"/>
      <c r="AK71" s="308"/>
      <c r="AL71" s="308"/>
      <c r="AM71" s="308"/>
      <c r="AN71" s="308"/>
      <c r="AO71" s="308"/>
      <c r="AP71" s="308"/>
      <c r="AQ71" s="308"/>
      <c r="AR71" s="308"/>
      <c r="AS71" s="308"/>
      <c r="AT71" s="308"/>
      <c r="AU71" s="308"/>
      <c r="AV71" s="308"/>
      <c r="AW71" s="308"/>
      <c r="AX71" s="308"/>
      <c r="AY71" s="308"/>
      <c r="AZ71" s="308"/>
      <c r="BA71" s="308"/>
      <c r="BB71" s="309"/>
      <c r="BC71" s="35"/>
      <c r="BD71" s="1"/>
    </row>
    <row r="72" spans="1:56" ht="12" customHeight="1">
      <c r="A72" s="313"/>
      <c r="B72" s="314"/>
      <c r="C72" s="348"/>
      <c r="D72" s="349"/>
      <c r="E72" s="349"/>
      <c r="F72" s="349"/>
      <c r="G72" s="349"/>
      <c r="H72" s="349"/>
      <c r="I72" s="349"/>
      <c r="J72" s="349"/>
      <c r="K72" s="350"/>
      <c r="L72" s="268"/>
      <c r="M72" s="269"/>
      <c r="N72" s="270"/>
      <c r="O72" s="277"/>
      <c r="P72" s="278"/>
      <c r="Q72" s="278"/>
      <c r="R72" s="278"/>
      <c r="S72" s="278"/>
      <c r="T72" s="278"/>
      <c r="U72" s="278"/>
      <c r="V72" s="278"/>
      <c r="W72" s="278"/>
      <c r="X72" s="278"/>
      <c r="Y72" s="278"/>
      <c r="Z72" s="278"/>
      <c r="AA72" s="278"/>
      <c r="AB72" s="278"/>
      <c r="AC72" s="278"/>
      <c r="AD72" s="279"/>
      <c r="AE72" s="304" t="s">
        <v>4</v>
      </c>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6"/>
      <c r="BC72" s="35"/>
      <c r="BD72" s="1"/>
    </row>
    <row r="73" spans="1:56" ht="18" customHeight="1">
      <c r="A73" s="313"/>
      <c r="B73" s="314"/>
      <c r="C73" s="348"/>
      <c r="D73" s="349"/>
      <c r="E73" s="349"/>
      <c r="F73" s="349"/>
      <c r="G73" s="349"/>
      <c r="H73" s="349"/>
      <c r="I73" s="349"/>
      <c r="J73" s="349"/>
      <c r="K73" s="350"/>
      <c r="L73" s="268"/>
      <c r="M73" s="269"/>
      <c r="N73" s="270"/>
      <c r="O73" s="297" t="s">
        <v>29</v>
      </c>
      <c r="P73" s="298"/>
      <c r="Q73" s="297" t="s">
        <v>30</v>
      </c>
      <c r="R73" s="298"/>
      <c r="S73" s="331" t="s">
        <v>31</v>
      </c>
      <c r="T73" s="332"/>
      <c r="U73" s="332"/>
      <c r="V73" s="332"/>
      <c r="W73" s="332"/>
      <c r="X73" s="332"/>
      <c r="Y73" s="332"/>
      <c r="Z73" s="332"/>
      <c r="AA73" s="332"/>
      <c r="AB73" s="332"/>
      <c r="AC73" s="332"/>
      <c r="AD73" s="333"/>
      <c r="AE73" s="237" t="s">
        <v>7</v>
      </c>
      <c r="AF73" s="238"/>
      <c r="AG73" s="238"/>
      <c r="AH73" s="238"/>
      <c r="AI73" s="238"/>
      <c r="AJ73" s="238"/>
      <c r="AK73" s="239"/>
      <c r="AL73" s="237" t="s">
        <v>5</v>
      </c>
      <c r="AM73" s="238"/>
      <c r="AN73" s="238"/>
      <c r="AO73" s="238"/>
      <c r="AP73" s="238"/>
      <c r="AQ73" s="239"/>
      <c r="AR73" s="290" t="s">
        <v>6</v>
      </c>
      <c r="AS73" s="291"/>
      <c r="AT73" s="291"/>
      <c r="AU73" s="291"/>
      <c r="AV73" s="291"/>
      <c r="AW73" s="292"/>
      <c r="AX73" s="290" t="s">
        <v>19</v>
      </c>
      <c r="AY73" s="291"/>
      <c r="AZ73" s="291"/>
      <c r="BA73" s="291"/>
      <c r="BB73" s="292"/>
      <c r="BC73" s="35"/>
      <c r="BD73" s="1"/>
    </row>
    <row r="74" spans="1:56" ht="18" customHeight="1">
      <c r="A74" s="313"/>
      <c r="B74" s="314"/>
      <c r="C74" s="348"/>
      <c r="D74" s="349"/>
      <c r="E74" s="349"/>
      <c r="F74" s="349"/>
      <c r="G74" s="349"/>
      <c r="H74" s="349"/>
      <c r="I74" s="349"/>
      <c r="J74" s="349"/>
      <c r="K74" s="350"/>
      <c r="L74" s="268"/>
      <c r="M74" s="269"/>
      <c r="N74" s="270"/>
      <c r="O74" s="299"/>
      <c r="P74" s="300"/>
      <c r="Q74" s="299"/>
      <c r="R74" s="300"/>
      <c r="S74" s="334"/>
      <c r="T74" s="335"/>
      <c r="U74" s="335"/>
      <c r="V74" s="335"/>
      <c r="W74" s="335"/>
      <c r="X74" s="335"/>
      <c r="Y74" s="335"/>
      <c r="Z74" s="335"/>
      <c r="AA74" s="335"/>
      <c r="AB74" s="335"/>
      <c r="AC74" s="335"/>
      <c r="AD74" s="336"/>
      <c r="AE74" s="294" t="s">
        <v>8</v>
      </c>
      <c r="AF74" s="296"/>
      <c r="AG74" s="296"/>
      <c r="AH74" s="296"/>
      <c r="AI74" s="296"/>
      <c r="AJ74" s="296"/>
      <c r="AK74" s="295"/>
      <c r="AL74" s="294" t="s">
        <v>8</v>
      </c>
      <c r="AM74" s="296"/>
      <c r="AN74" s="296"/>
      <c r="AO74" s="296"/>
      <c r="AP74" s="296"/>
      <c r="AQ74" s="295"/>
      <c r="AR74" s="294" t="s">
        <v>8</v>
      </c>
      <c r="AS74" s="296"/>
      <c r="AT74" s="296"/>
      <c r="AU74" s="296"/>
      <c r="AV74" s="296"/>
      <c r="AW74" s="295"/>
      <c r="AX74" s="294" t="s">
        <v>8</v>
      </c>
      <c r="AY74" s="296"/>
      <c r="AZ74" s="296"/>
      <c r="BA74" s="296"/>
      <c r="BB74" s="295"/>
      <c r="BC74" s="35"/>
      <c r="BD74" s="1"/>
    </row>
    <row r="75" spans="1:56" ht="18" customHeight="1">
      <c r="A75" s="313"/>
      <c r="B75" s="314"/>
      <c r="C75" s="348"/>
      <c r="D75" s="349"/>
      <c r="E75" s="349"/>
      <c r="F75" s="349"/>
      <c r="G75" s="349"/>
      <c r="H75" s="349"/>
      <c r="I75" s="349"/>
      <c r="J75" s="349"/>
      <c r="K75" s="350"/>
      <c r="L75" s="268"/>
      <c r="M75" s="269"/>
      <c r="N75" s="270"/>
      <c r="O75" s="299"/>
      <c r="P75" s="300"/>
      <c r="Q75" s="299"/>
      <c r="R75" s="300"/>
      <c r="S75" s="297" t="s">
        <v>32</v>
      </c>
      <c r="T75" s="298"/>
      <c r="U75" s="125" t="s">
        <v>187</v>
      </c>
      <c r="V75" s="126"/>
      <c r="W75" s="126"/>
      <c r="X75" s="126"/>
      <c r="Y75" s="126"/>
      <c r="Z75" s="126"/>
      <c r="AA75" s="126"/>
      <c r="AB75" s="126"/>
      <c r="AC75" s="126"/>
      <c r="AD75" s="127"/>
      <c r="AE75" s="158">
        <v>1</v>
      </c>
      <c r="AF75" s="159"/>
      <c r="AG75" s="159"/>
      <c r="AH75" s="160"/>
      <c r="AI75" s="158">
        <v>2</v>
      </c>
      <c r="AJ75" s="159"/>
      <c r="AK75" s="160"/>
      <c r="AL75" s="158">
        <v>3</v>
      </c>
      <c r="AM75" s="159"/>
      <c r="AN75" s="160"/>
      <c r="AO75" s="158">
        <v>4</v>
      </c>
      <c r="AP75" s="159"/>
      <c r="AQ75" s="160"/>
      <c r="AR75" s="294">
        <v>5</v>
      </c>
      <c r="AS75" s="296"/>
      <c r="AT75" s="295"/>
      <c r="AU75" s="294">
        <v>6</v>
      </c>
      <c r="AV75" s="296"/>
      <c r="AW75" s="295"/>
      <c r="AX75" s="294">
        <v>7</v>
      </c>
      <c r="AY75" s="295"/>
      <c r="AZ75" s="185">
        <v>8</v>
      </c>
      <c r="BA75" s="293"/>
      <c r="BB75" s="186"/>
      <c r="BC75" s="35"/>
      <c r="BD75" s="1"/>
    </row>
    <row r="76" spans="1:56" ht="18" customHeight="1">
      <c r="A76" s="313"/>
      <c r="B76" s="314"/>
      <c r="C76" s="348"/>
      <c r="D76" s="349"/>
      <c r="E76" s="349"/>
      <c r="F76" s="349"/>
      <c r="G76" s="349"/>
      <c r="H76" s="349"/>
      <c r="I76" s="349"/>
      <c r="J76" s="349"/>
      <c r="K76" s="350"/>
      <c r="L76" s="268"/>
      <c r="M76" s="269"/>
      <c r="N76" s="270"/>
      <c r="O76" s="299"/>
      <c r="P76" s="300"/>
      <c r="Q76" s="299"/>
      <c r="R76" s="300"/>
      <c r="S76" s="299"/>
      <c r="T76" s="300"/>
      <c r="U76" s="297" t="s">
        <v>233</v>
      </c>
      <c r="V76" s="326"/>
      <c r="W76" s="326"/>
      <c r="X76" s="298"/>
      <c r="Y76" s="297" t="s">
        <v>34</v>
      </c>
      <c r="Z76" s="326"/>
      <c r="AA76" s="326"/>
      <c r="AB76" s="326"/>
      <c r="AC76" s="326"/>
      <c r="AD76" s="298"/>
      <c r="AE76" s="177" t="s">
        <v>20</v>
      </c>
      <c r="AF76" s="178"/>
      <c r="AG76" s="178"/>
      <c r="AH76" s="178"/>
      <c r="AI76" s="178"/>
      <c r="AJ76" s="178"/>
      <c r="AK76" s="179"/>
      <c r="AL76" s="177" t="s">
        <v>20</v>
      </c>
      <c r="AM76" s="178"/>
      <c r="AN76" s="178"/>
      <c r="AO76" s="178"/>
      <c r="AP76" s="178"/>
      <c r="AQ76" s="179"/>
      <c r="AR76" s="177" t="s">
        <v>20</v>
      </c>
      <c r="AS76" s="178"/>
      <c r="AT76" s="178"/>
      <c r="AU76" s="178"/>
      <c r="AV76" s="178"/>
      <c r="AW76" s="179"/>
      <c r="AX76" s="177" t="s">
        <v>20</v>
      </c>
      <c r="AY76" s="178"/>
      <c r="AZ76" s="178"/>
      <c r="BA76" s="178"/>
      <c r="BB76" s="179"/>
      <c r="BC76" s="35"/>
      <c r="BD76" s="1"/>
    </row>
    <row r="77" spans="1:56" ht="18" customHeight="1">
      <c r="A77" s="313"/>
      <c r="B77" s="314"/>
      <c r="C77" s="348"/>
      <c r="D77" s="349"/>
      <c r="E77" s="349"/>
      <c r="F77" s="349"/>
      <c r="G77" s="349"/>
      <c r="H77" s="349"/>
      <c r="I77" s="349"/>
      <c r="J77" s="349"/>
      <c r="K77" s="350"/>
      <c r="L77" s="268"/>
      <c r="M77" s="269"/>
      <c r="N77" s="270"/>
      <c r="O77" s="299"/>
      <c r="P77" s="300"/>
      <c r="Q77" s="299"/>
      <c r="R77" s="300"/>
      <c r="S77" s="299"/>
      <c r="T77" s="300"/>
      <c r="U77" s="299"/>
      <c r="V77" s="327"/>
      <c r="W77" s="327"/>
      <c r="X77" s="300"/>
      <c r="Y77" s="299"/>
      <c r="Z77" s="327"/>
      <c r="AA77" s="327"/>
      <c r="AB77" s="327"/>
      <c r="AC77" s="327"/>
      <c r="AD77" s="300"/>
      <c r="AE77" s="280" t="s">
        <v>1</v>
      </c>
      <c r="AF77" s="281"/>
      <c r="AG77" s="281"/>
      <c r="AH77" s="281"/>
      <c r="AI77" s="281"/>
      <c r="AJ77" s="281"/>
      <c r="AK77" s="282"/>
      <c r="AL77" s="280" t="s">
        <v>1</v>
      </c>
      <c r="AM77" s="281"/>
      <c r="AN77" s="281"/>
      <c r="AO77" s="281"/>
      <c r="AP77" s="281"/>
      <c r="AQ77" s="282"/>
      <c r="AR77" s="280" t="s">
        <v>1</v>
      </c>
      <c r="AS77" s="281"/>
      <c r="AT77" s="281"/>
      <c r="AU77" s="281"/>
      <c r="AV77" s="281"/>
      <c r="AW77" s="282"/>
      <c r="AX77" s="280" t="s">
        <v>1</v>
      </c>
      <c r="AY77" s="281"/>
      <c r="AZ77" s="281"/>
      <c r="BA77" s="281"/>
      <c r="BB77" s="282"/>
      <c r="BC77" s="35"/>
      <c r="BD77" s="1"/>
    </row>
    <row r="78" spans="1:56" ht="10.5" customHeight="1">
      <c r="A78" s="313"/>
      <c r="B78" s="314"/>
      <c r="C78" s="348"/>
      <c r="D78" s="349"/>
      <c r="E78" s="349"/>
      <c r="F78" s="349"/>
      <c r="G78" s="349"/>
      <c r="H78" s="349"/>
      <c r="I78" s="349"/>
      <c r="J78" s="349"/>
      <c r="K78" s="350"/>
      <c r="L78" s="268"/>
      <c r="M78" s="269"/>
      <c r="N78" s="270"/>
      <c r="O78" s="299"/>
      <c r="P78" s="300"/>
      <c r="Q78" s="299"/>
      <c r="R78" s="300"/>
      <c r="S78" s="299"/>
      <c r="T78" s="300"/>
      <c r="U78" s="299"/>
      <c r="V78" s="327"/>
      <c r="W78" s="327"/>
      <c r="X78" s="300"/>
      <c r="Y78" s="299"/>
      <c r="Z78" s="327"/>
      <c r="AA78" s="327"/>
      <c r="AB78" s="327"/>
      <c r="AC78" s="327"/>
      <c r="AD78" s="300"/>
      <c r="AE78" s="168">
        <f>AE115/36</f>
        <v>17</v>
      </c>
      <c r="AF78" s="303"/>
      <c r="AG78" s="169"/>
      <c r="AH78" s="27"/>
      <c r="AI78" s="168">
        <f>AI115/36</f>
        <v>22</v>
      </c>
      <c r="AJ78" s="337"/>
      <c r="AK78" s="338"/>
      <c r="AL78" s="168">
        <f>AL115/36</f>
        <v>16</v>
      </c>
      <c r="AM78" s="169"/>
      <c r="AN78" s="170"/>
      <c r="AO78" s="168">
        <f>SUM(AO115)/36</f>
        <v>24</v>
      </c>
      <c r="AP78" s="169"/>
      <c r="AQ78" s="170"/>
      <c r="AR78" s="168">
        <f>AR115/36</f>
        <v>16</v>
      </c>
      <c r="AS78" s="169"/>
      <c r="AT78" s="170"/>
      <c r="AU78" s="168">
        <f>SUM(AU115)/36</f>
        <v>23</v>
      </c>
      <c r="AV78" s="169"/>
      <c r="AW78" s="170"/>
      <c r="AX78" s="357">
        <f>SUM(AX115)/36</f>
        <v>16</v>
      </c>
      <c r="AY78" s="359"/>
      <c r="AZ78" s="357">
        <v>13</v>
      </c>
      <c r="BA78" s="358"/>
      <c r="BB78" s="359"/>
      <c r="BC78" s="35"/>
      <c r="BD78" s="1"/>
    </row>
    <row r="79" spans="1:56" ht="8.25" customHeight="1" hidden="1">
      <c r="A79" s="313"/>
      <c r="B79" s="314"/>
      <c r="C79" s="348"/>
      <c r="D79" s="349"/>
      <c r="E79" s="349"/>
      <c r="F79" s="349"/>
      <c r="G79" s="349"/>
      <c r="H79" s="349"/>
      <c r="I79" s="349"/>
      <c r="J79" s="349"/>
      <c r="K79" s="350"/>
      <c r="L79" s="268"/>
      <c r="M79" s="269"/>
      <c r="N79" s="270"/>
      <c r="O79" s="299"/>
      <c r="P79" s="300"/>
      <c r="Q79" s="299"/>
      <c r="R79" s="300"/>
      <c r="S79" s="299"/>
      <c r="T79" s="300"/>
      <c r="U79" s="299"/>
      <c r="V79" s="327"/>
      <c r="W79" s="327"/>
      <c r="X79" s="300"/>
      <c r="Y79" s="299"/>
      <c r="Z79" s="327"/>
      <c r="AA79" s="327"/>
      <c r="AB79" s="327"/>
      <c r="AC79" s="327"/>
      <c r="AD79" s="300"/>
      <c r="AE79" s="171"/>
      <c r="AF79" s="172"/>
      <c r="AG79" s="172"/>
      <c r="AH79" s="5"/>
      <c r="AI79" s="339"/>
      <c r="AJ79" s="340"/>
      <c r="AK79" s="341"/>
      <c r="AL79" s="171"/>
      <c r="AM79" s="172"/>
      <c r="AN79" s="173"/>
      <c r="AO79" s="171"/>
      <c r="AP79" s="172"/>
      <c r="AQ79" s="173"/>
      <c r="AR79" s="171"/>
      <c r="AS79" s="172"/>
      <c r="AT79" s="173"/>
      <c r="AU79" s="171"/>
      <c r="AV79" s="172"/>
      <c r="AW79" s="173"/>
      <c r="AX79" s="360"/>
      <c r="AY79" s="362"/>
      <c r="AZ79" s="360"/>
      <c r="BA79" s="361"/>
      <c r="BB79" s="362"/>
      <c r="BC79" s="35"/>
      <c r="BD79" s="1"/>
    </row>
    <row r="80" spans="1:56" ht="6.75" customHeight="1" hidden="1">
      <c r="A80" s="315"/>
      <c r="B80" s="316"/>
      <c r="C80" s="351"/>
      <c r="D80" s="352"/>
      <c r="E80" s="352"/>
      <c r="F80" s="352"/>
      <c r="G80" s="352"/>
      <c r="H80" s="352"/>
      <c r="I80" s="352"/>
      <c r="J80" s="352"/>
      <c r="K80" s="353"/>
      <c r="L80" s="271"/>
      <c r="M80" s="272"/>
      <c r="N80" s="273"/>
      <c r="O80" s="301"/>
      <c r="P80" s="302"/>
      <c r="Q80" s="301"/>
      <c r="R80" s="302"/>
      <c r="S80" s="301"/>
      <c r="T80" s="302"/>
      <c r="U80" s="301"/>
      <c r="V80" s="328"/>
      <c r="W80" s="328"/>
      <c r="X80" s="302"/>
      <c r="Y80" s="301"/>
      <c r="Z80" s="328"/>
      <c r="AA80" s="328"/>
      <c r="AB80" s="328"/>
      <c r="AC80" s="328"/>
      <c r="AD80" s="302"/>
      <c r="AE80" s="174"/>
      <c r="AF80" s="175"/>
      <c r="AG80" s="175"/>
      <c r="AH80" s="42"/>
      <c r="AI80" s="342"/>
      <c r="AJ80" s="343"/>
      <c r="AK80" s="344"/>
      <c r="AL80" s="174"/>
      <c r="AM80" s="175"/>
      <c r="AN80" s="176"/>
      <c r="AO80" s="174"/>
      <c r="AP80" s="175"/>
      <c r="AQ80" s="176"/>
      <c r="AR80" s="174"/>
      <c r="AS80" s="175"/>
      <c r="AT80" s="176"/>
      <c r="AU80" s="174"/>
      <c r="AV80" s="175"/>
      <c r="AW80" s="176"/>
      <c r="AX80" s="363"/>
      <c r="AY80" s="365"/>
      <c r="AZ80" s="363"/>
      <c r="BA80" s="364"/>
      <c r="BB80" s="365"/>
      <c r="BC80" s="35"/>
      <c r="BD80" s="1"/>
    </row>
    <row r="81" spans="1:56" ht="21" customHeight="1">
      <c r="A81" s="246" t="s">
        <v>44</v>
      </c>
      <c r="B81" s="247"/>
      <c r="C81" s="254" t="s">
        <v>45</v>
      </c>
      <c r="D81" s="255"/>
      <c r="E81" s="255"/>
      <c r="F81" s="255"/>
      <c r="G81" s="255"/>
      <c r="H81" s="255"/>
      <c r="I81" s="255"/>
      <c r="J81" s="255"/>
      <c r="K81" s="256"/>
      <c r="L81" s="262" t="s">
        <v>286</v>
      </c>
      <c r="M81" s="263"/>
      <c r="N81" s="264"/>
      <c r="O81" s="141">
        <f>O82+O87+O92+O106+O111</f>
        <v>2517</v>
      </c>
      <c r="P81" s="142"/>
      <c r="Q81" s="329">
        <f>O81-S81</f>
        <v>839</v>
      </c>
      <c r="R81" s="330"/>
      <c r="S81" s="125">
        <f>S82+S87+S92+S106+S111</f>
        <v>1678</v>
      </c>
      <c r="T81" s="127"/>
      <c r="U81" s="125">
        <f>U82+U87+U92+U106+U111</f>
        <v>556</v>
      </c>
      <c r="V81" s="126"/>
      <c r="W81" s="126"/>
      <c r="X81" s="127"/>
      <c r="Y81" s="125">
        <f>Y82+Y87+Y92+Y106+Y111</f>
        <v>100</v>
      </c>
      <c r="Z81" s="126"/>
      <c r="AA81" s="126"/>
      <c r="AB81" s="126"/>
      <c r="AC81" s="126"/>
      <c r="AD81" s="127"/>
      <c r="AE81" s="124">
        <f>AE82+AE87+AE92+AE106+AE111</f>
        <v>0</v>
      </c>
      <c r="AF81" s="124"/>
      <c r="AG81" s="124"/>
      <c r="AH81" s="58"/>
      <c r="AI81" s="124">
        <f>AI82+AI87+AI92+AI106+AI111</f>
        <v>0</v>
      </c>
      <c r="AJ81" s="124"/>
      <c r="AK81" s="124"/>
      <c r="AL81" s="124">
        <f>AL82+AL87+AL92+AL106+AL111</f>
        <v>86</v>
      </c>
      <c r="AM81" s="124"/>
      <c r="AN81" s="124"/>
      <c r="AO81" s="124">
        <f>AO82+AO87+AO92+AO106+AO111</f>
        <v>240</v>
      </c>
      <c r="AP81" s="124"/>
      <c r="AQ81" s="124"/>
      <c r="AR81" s="124">
        <f>AR82+AR87+AR92+AR106+AR111</f>
        <v>464</v>
      </c>
      <c r="AS81" s="124"/>
      <c r="AT81" s="124"/>
      <c r="AU81" s="124">
        <f>AU82+AU87+AU92+AU106+AU111</f>
        <v>444</v>
      </c>
      <c r="AV81" s="124"/>
      <c r="AW81" s="124"/>
      <c r="AX81" s="124">
        <f>AX82+AX87+AX92+AX106+AX111</f>
        <v>300</v>
      </c>
      <c r="AY81" s="124"/>
      <c r="AZ81" s="148">
        <f>AZ82+AZ87+AZ92+AZ106+AZ111</f>
        <v>144</v>
      </c>
      <c r="BA81" s="148"/>
      <c r="BB81" s="148"/>
      <c r="BC81" s="35"/>
      <c r="BD81" s="1"/>
    </row>
    <row r="82" spans="1:56" ht="21" customHeight="1">
      <c r="A82" s="155" t="s">
        <v>46</v>
      </c>
      <c r="B82" s="157"/>
      <c r="C82" s="135" t="s">
        <v>67</v>
      </c>
      <c r="D82" s="136"/>
      <c r="E82" s="136"/>
      <c r="F82" s="136"/>
      <c r="G82" s="136"/>
      <c r="H82" s="136"/>
      <c r="I82" s="136"/>
      <c r="J82" s="136"/>
      <c r="K82" s="137"/>
      <c r="L82" s="165" t="s">
        <v>222</v>
      </c>
      <c r="M82" s="166"/>
      <c r="N82" s="167"/>
      <c r="O82" s="141">
        <f>SUM(O83:P84)</f>
        <v>1323</v>
      </c>
      <c r="P82" s="142"/>
      <c r="Q82" s="132">
        <f>O82-S82</f>
        <v>441</v>
      </c>
      <c r="R82" s="133"/>
      <c r="S82" s="125">
        <f>SUM(S83:T84)</f>
        <v>882</v>
      </c>
      <c r="T82" s="127"/>
      <c r="U82" s="125">
        <f>SUM(U83:X84)</f>
        <v>282</v>
      </c>
      <c r="V82" s="126"/>
      <c r="W82" s="126"/>
      <c r="X82" s="127"/>
      <c r="Y82" s="125">
        <f>SUM(Y83:AD84)</f>
        <v>100</v>
      </c>
      <c r="Z82" s="126"/>
      <c r="AA82" s="126"/>
      <c r="AB82" s="126"/>
      <c r="AC82" s="126"/>
      <c r="AD82" s="127"/>
      <c r="AE82" s="125">
        <f>SUM(AE83:AG84)</f>
        <v>0</v>
      </c>
      <c r="AF82" s="126"/>
      <c r="AG82" s="126"/>
      <c r="AH82" s="60"/>
      <c r="AI82" s="125">
        <f>SUM(AI83:AK84)</f>
        <v>0</v>
      </c>
      <c r="AJ82" s="126"/>
      <c r="AK82" s="126"/>
      <c r="AL82" s="125">
        <f>SUM(AL83:AN84)</f>
        <v>68</v>
      </c>
      <c r="AM82" s="126"/>
      <c r="AN82" s="126"/>
      <c r="AO82" s="125">
        <f>SUM(AO83:AQ84)</f>
        <v>168</v>
      </c>
      <c r="AP82" s="126"/>
      <c r="AQ82" s="126"/>
      <c r="AR82" s="125">
        <f>SUM(AR83:AT84)</f>
        <v>160</v>
      </c>
      <c r="AS82" s="126"/>
      <c r="AT82" s="126"/>
      <c r="AU82" s="125">
        <f>SUM(AU83:AW84)</f>
        <v>260</v>
      </c>
      <c r="AV82" s="126"/>
      <c r="AW82" s="126"/>
      <c r="AX82" s="124">
        <f>SUM(AX83:AY84)</f>
        <v>226</v>
      </c>
      <c r="AY82" s="124"/>
      <c r="AZ82" s="155">
        <f>SUM(AZ83:BB84)</f>
        <v>0</v>
      </c>
      <c r="BA82" s="156"/>
      <c r="BB82" s="157"/>
      <c r="BC82" s="35"/>
      <c r="BD82" s="1"/>
    </row>
    <row r="83" spans="1:56" ht="16.5" customHeight="1">
      <c r="A83" s="113" t="s">
        <v>47</v>
      </c>
      <c r="B83" s="115"/>
      <c r="C83" s="145" t="s">
        <v>68</v>
      </c>
      <c r="D83" s="146"/>
      <c r="E83" s="146"/>
      <c r="F83" s="146"/>
      <c r="G83" s="146"/>
      <c r="H83" s="146"/>
      <c r="I83" s="146"/>
      <c r="J83" s="146"/>
      <c r="K83" s="147"/>
      <c r="L83" s="149" t="s">
        <v>285</v>
      </c>
      <c r="M83" s="150"/>
      <c r="N83" s="151"/>
      <c r="O83" s="152">
        <f>S83*1.5</f>
        <v>984</v>
      </c>
      <c r="P83" s="153"/>
      <c r="Q83" s="143">
        <f>SUM(O83-S83)</f>
        <v>328</v>
      </c>
      <c r="R83" s="144"/>
      <c r="S83" s="128">
        <f>SUM(AE83:BB83)</f>
        <v>656</v>
      </c>
      <c r="T83" s="130"/>
      <c r="U83" s="128">
        <v>216</v>
      </c>
      <c r="V83" s="129"/>
      <c r="W83" s="129"/>
      <c r="X83" s="130"/>
      <c r="Y83" s="128">
        <v>50</v>
      </c>
      <c r="Z83" s="129"/>
      <c r="AA83" s="129"/>
      <c r="AB83" s="129"/>
      <c r="AC83" s="129"/>
      <c r="AD83" s="130"/>
      <c r="AE83" s="128">
        <v>0</v>
      </c>
      <c r="AF83" s="129"/>
      <c r="AG83" s="129"/>
      <c r="AH83" s="61"/>
      <c r="AI83" s="128">
        <v>0</v>
      </c>
      <c r="AJ83" s="129"/>
      <c r="AK83" s="130"/>
      <c r="AL83" s="128">
        <v>68</v>
      </c>
      <c r="AM83" s="129"/>
      <c r="AN83" s="130"/>
      <c r="AO83" s="128">
        <v>168</v>
      </c>
      <c r="AP83" s="129"/>
      <c r="AQ83" s="130"/>
      <c r="AR83" s="128">
        <v>160</v>
      </c>
      <c r="AS83" s="129"/>
      <c r="AT83" s="130"/>
      <c r="AU83" s="134">
        <v>260</v>
      </c>
      <c r="AV83" s="134"/>
      <c r="AW83" s="134"/>
      <c r="AX83" s="134">
        <v>0</v>
      </c>
      <c r="AY83" s="134"/>
      <c r="AZ83" s="184">
        <v>0</v>
      </c>
      <c r="BA83" s="184"/>
      <c r="BB83" s="184"/>
      <c r="BC83" s="35"/>
      <c r="BD83" s="1"/>
    </row>
    <row r="84" spans="1:56" ht="11.25" customHeight="1">
      <c r="A84" s="113" t="s">
        <v>48</v>
      </c>
      <c r="B84" s="115"/>
      <c r="C84" s="145" t="s">
        <v>69</v>
      </c>
      <c r="D84" s="146"/>
      <c r="E84" s="146"/>
      <c r="F84" s="146"/>
      <c r="G84" s="146"/>
      <c r="H84" s="146"/>
      <c r="I84" s="146"/>
      <c r="J84" s="146"/>
      <c r="K84" s="147"/>
      <c r="L84" s="149" t="s">
        <v>290</v>
      </c>
      <c r="M84" s="150"/>
      <c r="N84" s="151"/>
      <c r="O84" s="152">
        <f>S84*1.5</f>
        <v>339</v>
      </c>
      <c r="P84" s="153"/>
      <c r="Q84" s="143">
        <f>SUM(O84-S84)</f>
        <v>113</v>
      </c>
      <c r="R84" s="144"/>
      <c r="S84" s="128">
        <f>AE84+AI84+AL84+AO84+AR84+AU84+AX84+AZ84</f>
        <v>226</v>
      </c>
      <c r="T84" s="130"/>
      <c r="U84" s="128">
        <v>66</v>
      </c>
      <c r="V84" s="129"/>
      <c r="W84" s="129"/>
      <c r="X84" s="130"/>
      <c r="Y84" s="128">
        <v>50</v>
      </c>
      <c r="Z84" s="129"/>
      <c r="AA84" s="129"/>
      <c r="AB84" s="129"/>
      <c r="AC84" s="129"/>
      <c r="AD84" s="130"/>
      <c r="AE84" s="128">
        <v>0</v>
      </c>
      <c r="AF84" s="129"/>
      <c r="AG84" s="129"/>
      <c r="AH84" s="61"/>
      <c r="AI84" s="128">
        <v>0</v>
      </c>
      <c r="AJ84" s="129"/>
      <c r="AK84" s="130"/>
      <c r="AL84" s="128">
        <v>0</v>
      </c>
      <c r="AM84" s="129"/>
      <c r="AN84" s="130"/>
      <c r="AO84" s="128">
        <v>0</v>
      </c>
      <c r="AP84" s="129"/>
      <c r="AQ84" s="130"/>
      <c r="AR84" s="128">
        <v>0</v>
      </c>
      <c r="AS84" s="129"/>
      <c r="AT84" s="130"/>
      <c r="AU84" s="134">
        <v>0</v>
      </c>
      <c r="AV84" s="134"/>
      <c r="AW84" s="134"/>
      <c r="AX84" s="134">
        <v>226</v>
      </c>
      <c r="AY84" s="134"/>
      <c r="AZ84" s="184">
        <v>0</v>
      </c>
      <c r="BA84" s="184"/>
      <c r="BB84" s="184"/>
      <c r="BC84" s="35"/>
      <c r="BD84" s="1"/>
    </row>
    <row r="85" spans="1:56" ht="12" customHeight="1">
      <c r="A85" s="116" t="s">
        <v>94</v>
      </c>
      <c r="B85" s="118"/>
      <c r="C85" s="162" t="s">
        <v>59</v>
      </c>
      <c r="D85" s="163"/>
      <c r="E85" s="163"/>
      <c r="F85" s="163"/>
      <c r="G85" s="163"/>
      <c r="H85" s="163"/>
      <c r="I85" s="163"/>
      <c r="J85" s="163"/>
      <c r="K85" s="164"/>
      <c r="L85" s="165" t="s">
        <v>235</v>
      </c>
      <c r="M85" s="166"/>
      <c r="N85" s="167"/>
      <c r="O85" s="125">
        <v>0</v>
      </c>
      <c r="P85" s="127"/>
      <c r="Q85" s="125">
        <v>0</v>
      </c>
      <c r="R85" s="127"/>
      <c r="S85" s="125">
        <v>0</v>
      </c>
      <c r="T85" s="127"/>
      <c r="U85" s="125">
        <v>0</v>
      </c>
      <c r="V85" s="126"/>
      <c r="W85" s="126"/>
      <c r="X85" s="127"/>
      <c r="Y85" s="125">
        <v>0</v>
      </c>
      <c r="Z85" s="126"/>
      <c r="AA85" s="126"/>
      <c r="AB85" s="126"/>
      <c r="AC85" s="126"/>
      <c r="AD85" s="127"/>
      <c r="AE85" s="128">
        <v>0</v>
      </c>
      <c r="AF85" s="129"/>
      <c r="AG85" s="129"/>
      <c r="AH85" s="61"/>
      <c r="AI85" s="128">
        <v>0</v>
      </c>
      <c r="AJ85" s="129"/>
      <c r="AK85" s="130"/>
      <c r="AL85" s="128">
        <v>0</v>
      </c>
      <c r="AM85" s="129"/>
      <c r="AN85" s="130"/>
      <c r="AO85" s="128">
        <v>0</v>
      </c>
      <c r="AP85" s="129"/>
      <c r="AQ85" s="130"/>
      <c r="AR85" s="125">
        <v>0</v>
      </c>
      <c r="AS85" s="126"/>
      <c r="AT85" s="127"/>
      <c r="AU85" s="125">
        <v>0</v>
      </c>
      <c r="AV85" s="126"/>
      <c r="AW85" s="127"/>
      <c r="AX85" s="125">
        <v>0</v>
      </c>
      <c r="AY85" s="127"/>
      <c r="AZ85" s="155">
        <v>0</v>
      </c>
      <c r="BA85" s="156"/>
      <c r="BB85" s="157"/>
      <c r="BC85" s="35"/>
      <c r="BD85" s="1"/>
    </row>
    <row r="86" spans="1:56" ht="12" customHeight="1">
      <c r="A86" s="116" t="s">
        <v>95</v>
      </c>
      <c r="B86" s="118"/>
      <c r="C86" s="162" t="s">
        <v>88</v>
      </c>
      <c r="D86" s="163"/>
      <c r="E86" s="163"/>
      <c r="F86" s="163"/>
      <c r="G86" s="163"/>
      <c r="H86" s="163"/>
      <c r="I86" s="163"/>
      <c r="J86" s="163"/>
      <c r="K86" s="164"/>
      <c r="L86" s="165" t="s">
        <v>232</v>
      </c>
      <c r="M86" s="166"/>
      <c r="N86" s="167"/>
      <c r="O86" s="125">
        <v>144</v>
      </c>
      <c r="P86" s="127"/>
      <c r="Q86" s="125">
        <v>0</v>
      </c>
      <c r="R86" s="127"/>
      <c r="S86" s="125">
        <v>144</v>
      </c>
      <c r="T86" s="127"/>
      <c r="U86" s="125">
        <v>0</v>
      </c>
      <c r="V86" s="126"/>
      <c r="W86" s="126"/>
      <c r="X86" s="127"/>
      <c r="Y86" s="125">
        <v>0</v>
      </c>
      <c r="Z86" s="126"/>
      <c r="AA86" s="126"/>
      <c r="AB86" s="126"/>
      <c r="AC86" s="126"/>
      <c r="AD86" s="127"/>
      <c r="AE86" s="128">
        <v>0</v>
      </c>
      <c r="AF86" s="129"/>
      <c r="AG86" s="129"/>
      <c r="AH86" s="61"/>
      <c r="AI86" s="128">
        <v>0</v>
      </c>
      <c r="AJ86" s="129"/>
      <c r="AK86" s="130"/>
      <c r="AL86" s="128">
        <v>0</v>
      </c>
      <c r="AM86" s="129"/>
      <c r="AN86" s="130"/>
      <c r="AO86" s="128">
        <v>0</v>
      </c>
      <c r="AP86" s="129"/>
      <c r="AQ86" s="130"/>
      <c r="AR86" s="125">
        <v>0</v>
      </c>
      <c r="AS86" s="126"/>
      <c r="AT86" s="127"/>
      <c r="AU86" s="125">
        <v>0</v>
      </c>
      <c r="AV86" s="126"/>
      <c r="AW86" s="127"/>
      <c r="AX86" s="125">
        <v>144</v>
      </c>
      <c r="AY86" s="127"/>
      <c r="AZ86" s="155">
        <v>0</v>
      </c>
      <c r="BA86" s="156"/>
      <c r="BB86" s="157"/>
      <c r="BC86" s="35"/>
      <c r="BD86" s="1"/>
    </row>
    <row r="87" spans="1:56" ht="42" customHeight="1">
      <c r="A87" s="116" t="s">
        <v>49</v>
      </c>
      <c r="B87" s="118"/>
      <c r="C87" s="162" t="s">
        <v>70</v>
      </c>
      <c r="D87" s="163"/>
      <c r="E87" s="163"/>
      <c r="F87" s="163"/>
      <c r="G87" s="163"/>
      <c r="H87" s="163"/>
      <c r="I87" s="163"/>
      <c r="J87" s="163"/>
      <c r="K87" s="164"/>
      <c r="L87" s="243" t="s">
        <v>223</v>
      </c>
      <c r="M87" s="244"/>
      <c r="N87" s="245"/>
      <c r="O87" s="141">
        <f>SUM(O88:P89)</f>
        <v>807</v>
      </c>
      <c r="P87" s="142"/>
      <c r="Q87" s="132">
        <f>O87-S87</f>
        <v>269</v>
      </c>
      <c r="R87" s="133"/>
      <c r="S87" s="125">
        <f>SUM(S88:T89)</f>
        <v>538</v>
      </c>
      <c r="T87" s="127"/>
      <c r="U87" s="125">
        <f>SUM(U88:X89)</f>
        <v>154</v>
      </c>
      <c r="V87" s="126"/>
      <c r="W87" s="126"/>
      <c r="X87" s="127"/>
      <c r="Y87" s="125">
        <f>SUM(Y88:AD89)</f>
        <v>0</v>
      </c>
      <c r="Z87" s="126"/>
      <c r="AA87" s="126"/>
      <c r="AB87" s="126"/>
      <c r="AC87" s="126"/>
      <c r="AD87" s="127"/>
      <c r="AE87" s="125">
        <f>SUM(AE88:AG89)</f>
        <v>0</v>
      </c>
      <c r="AF87" s="126"/>
      <c r="AG87" s="126"/>
      <c r="AH87" s="62"/>
      <c r="AI87" s="125">
        <f>SUM(AI88:AK89)</f>
        <v>0</v>
      </c>
      <c r="AJ87" s="126"/>
      <c r="AK87" s="127"/>
      <c r="AL87" s="125">
        <f>SUM(AL88:AN89)</f>
        <v>0</v>
      </c>
      <c r="AM87" s="126"/>
      <c r="AN87" s="127"/>
      <c r="AO87" s="125">
        <f>SUM(AO88:AQ89)</f>
        <v>50</v>
      </c>
      <c r="AP87" s="126"/>
      <c r="AQ87" s="127"/>
      <c r="AR87" s="125">
        <f>SUM(AR88:AT89)</f>
        <v>304</v>
      </c>
      <c r="AS87" s="126"/>
      <c r="AT87" s="127"/>
      <c r="AU87" s="125">
        <f>SUM(AU88:AW89)</f>
        <v>184</v>
      </c>
      <c r="AV87" s="126"/>
      <c r="AW87" s="127"/>
      <c r="AX87" s="124">
        <f>SUM(AX88:AY89)</f>
        <v>0</v>
      </c>
      <c r="AY87" s="124"/>
      <c r="AZ87" s="148">
        <f>SUM(AZ88:BB89)</f>
        <v>0</v>
      </c>
      <c r="BA87" s="148"/>
      <c r="BB87" s="148"/>
      <c r="BC87" s="35"/>
      <c r="BD87" s="1"/>
    </row>
    <row r="88" spans="1:56" ht="46.5" customHeight="1">
      <c r="A88" s="113" t="s">
        <v>50</v>
      </c>
      <c r="B88" s="115"/>
      <c r="C88" s="145" t="s">
        <v>71</v>
      </c>
      <c r="D88" s="146"/>
      <c r="E88" s="146"/>
      <c r="F88" s="146"/>
      <c r="G88" s="146"/>
      <c r="H88" s="146"/>
      <c r="I88" s="146"/>
      <c r="J88" s="146"/>
      <c r="K88" s="147"/>
      <c r="L88" s="149" t="s">
        <v>282</v>
      </c>
      <c r="M88" s="150"/>
      <c r="N88" s="151"/>
      <c r="O88" s="152">
        <f>S88*1.5</f>
        <v>591</v>
      </c>
      <c r="P88" s="153"/>
      <c r="Q88" s="143">
        <f>SUM(O88-S88)</f>
        <v>197</v>
      </c>
      <c r="R88" s="144"/>
      <c r="S88" s="128">
        <f>AE88+AI88+AL88+AO88+AR88+AU88+AX88+AZ88</f>
        <v>394</v>
      </c>
      <c r="T88" s="130"/>
      <c r="U88" s="128">
        <v>110</v>
      </c>
      <c r="V88" s="129"/>
      <c r="W88" s="129"/>
      <c r="X88" s="130"/>
      <c r="Y88" s="128">
        <v>0</v>
      </c>
      <c r="Z88" s="129"/>
      <c r="AA88" s="129"/>
      <c r="AB88" s="129"/>
      <c r="AC88" s="129"/>
      <c r="AD88" s="130"/>
      <c r="AE88" s="128">
        <v>0</v>
      </c>
      <c r="AF88" s="129"/>
      <c r="AG88" s="129"/>
      <c r="AH88" s="63"/>
      <c r="AI88" s="128">
        <v>0</v>
      </c>
      <c r="AJ88" s="129"/>
      <c r="AK88" s="130"/>
      <c r="AL88" s="128">
        <v>0</v>
      </c>
      <c r="AM88" s="129"/>
      <c r="AN88" s="130"/>
      <c r="AO88" s="128">
        <v>50</v>
      </c>
      <c r="AP88" s="129"/>
      <c r="AQ88" s="130"/>
      <c r="AR88" s="128">
        <v>228</v>
      </c>
      <c r="AS88" s="129"/>
      <c r="AT88" s="130"/>
      <c r="AU88" s="134">
        <v>116</v>
      </c>
      <c r="AV88" s="134"/>
      <c r="AW88" s="134"/>
      <c r="AX88" s="134">
        <v>0</v>
      </c>
      <c r="AY88" s="134"/>
      <c r="AZ88" s="184">
        <v>0</v>
      </c>
      <c r="BA88" s="184"/>
      <c r="BB88" s="184"/>
      <c r="BC88" s="35"/>
      <c r="BD88" s="1"/>
    </row>
    <row r="89" spans="1:56" ht="21.75" customHeight="1">
      <c r="A89" s="113" t="s">
        <v>72</v>
      </c>
      <c r="B89" s="115"/>
      <c r="C89" s="145" t="s">
        <v>73</v>
      </c>
      <c r="D89" s="146"/>
      <c r="E89" s="146"/>
      <c r="F89" s="146"/>
      <c r="G89" s="146"/>
      <c r="H89" s="146"/>
      <c r="I89" s="146"/>
      <c r="J89" s="146"/>
      <c r="K89" s="147"/>
      <c r="L89" s="149" t="s">
        <v>263</v>
      </c>
      <c r="M89" s="150"/>
      <c r="N89" s="151"/>
      <c r="O89" s="152">
        <f>S89*1.5</f>
        <v>216</v>
      </c>
      <c r="P89" s="153"/>
      <c r="Q89" s="143">
        <f>SUM(O89-S89)</f>
        <v>72</v>
      </c>
      <c r="R89" s="144"/>
      <c r="S89" s="128">
        <f>AE89+AI89+AL89+AO89+AR89+AU89+AX89+AZ89</f>
        <v>144</v>
      </c>
      <c r="T89" s="130"/>
      <c r="U89" s="128">
        <v>44</v>
      </c>
      <c r="V89" s="129"/>
      <c r="W89" s="129"/>
      <c r="X89" s="130"/>
      <c r="Y89" s="128">
        <v>0</v>
      </c>
      <c r="Z89" s="129"/>
      <c r="AA89" s="129"/>
      <c r="AB89" s="129"/>
      <c r="AC89" s="129"/>
      <c r="AD89" s="130"/>
      <c r="AE89" s="128">
        <v>0</v>
      </c>
      <c r="AF89" s="129"/>
      <c r="AG89" s="129"/>
      <c r="AH89" s="63"/>
      <c r="AI89" s="128">
        <v>0</v>
      </c>
      <c r="AJ89" s="129"/>
      <c r="AK89" s="130"/>
      <c r="AL89" s="128">
        <v>0</v>
      </c>
      <c r="AM89" s="129"/>
      <c r="AN89" s="130"/>
      <c r="AO89" s="128">
        <v>0</v>
      </c>
      <c r="AP89" s="129"/>
      <c r="AQ89" s="130"/>
      <c r="AR89" s="128">
        <v>76</v>
      </c>
      <c r="AS89" s="129"/>
      <c r="AT89" s="130"/>
      <c r="AU89" s="128">
        <v>68</v>
      </c>
      <c r="AV89" s="129"/>
      <c r="AW89" s="130"/>
      <c r="AX89" s="128">
        <v>0</v>
      </c>
      <c r="AY89" s="130"/>
      <c r="AZ89" s="213">
        <v>0</v>
      </c>
      <c r="BA89" s="214"/>
      <c r="BB89" s="215"/>
      <c r="BC89" s="35"/>
      <c r="BD89" s="1"/>
    </row>
    <row r="90" spans="1:56" ht="12" customHeight="1">
      <c r="A90" s="116" t="s">
        <v>96</v>
      </c>
      <c r="B90" s="118"/>
      <c r="C90" s="162" t="s">
        <v>59</v>
      </c>
      <c r="D90" s="163"/>
      <c r="E90" s="163"/>
      <c r="F90" s="163"/>
      <c r="G90" s="163"/>
      <c r="H90" s="163"/>
      <c r="I90" s="163"/>
      <c r="J90" s="163"/>
      <c r="K90" s="164"/>
      <c r="L90" s="243" t="s">
        <v>235</v>
      </c>
      <c r="M90" s="244"/>
      <c r="N90" s="245"/>
      <c r="O90" s="125">
        <v>0</v>
      </c>
      <c r="P90" s="127"/>
      <c r="Q90" s="125">
        <v>0</v>
      </c>
      <c r="R90" s="127"/>
      <c r="S90" s="125">
        <v>0</v>
      </c>
      <c r="T90" s="127"/>
      <c r="U90" s="125">
        <v>0</v>
      </c>
      <c r="V90" s="126"/>
      <c r="W90" s="126"/>
      <c r="X90" s="127"/>
      <c r="Y90" s="128">
        <v>0</v>
      </c>
      <c r="Z90" s="129"/>
      <c r="AA90" s="129"/>
      <c r="AB90" s="129"/>
      <c r="AC90" s="129"/>
      <c r="AD90" s="130"/>
      <c r="AE90" s="128">
        <v>0</v>
      </c>
      <c r="AF90" s="129"/>
      <c r="AG90" s="129"/>
      <c r="AH90" s="63"/>
      <c r="AI90" s="128">
        <v>0</v>
      </c>
      <c r="AJ90" s="129"/>
      <c r="AK90" s="130"/>
      <c r="AL90" s="128">
        <v>0</v>
      </c>
      <c r="AM90" s="129"/>
      <c r="AN90" s="130"/>
      <c r="AO90" s="128">
        <v>0</v>
      </c>
      <c r="AP90" s="129"/>
      <c r="AQ90" s="130"/>
      <c r="AR90" s="125">
        <v>0</v>
      </c>
      <c r="AS90" s="126"/>
      <c r="AT90" s="127"/>
      <c r="AU90" s="125">
        <v>0</v>
      </c>
      <c r="AV90" s="126"/>
      <c r="AW90" s="127"/>
      <c r="AX90" s="125">
        <v>0</v>
      </c>
      <c r="AY90" s="127"/>
      <c r="AZ90" s="155">
        <v>0</v>
      </c>
      <c r="BA90" s="156"/>
      <c r="BB90" s="157"/>
      <c r="BC90" s="35"/>
      <c r="BD90" s="1"/>
    </row>
    <row r="91" spans="1:56" ht="12" customHeight="1">
      <c r="A91" s="116" t="s">
        <v>97</v>
      </c>
      <c r="B91" s="118"/>
      <c r="C91" s="162" t="s">
        <v>88</v>
      </c>
      <c r="D91" s="163"/>
      <c r="E91" s="163"/>
      <c r="F91" s="163"/>
      <c r="G91" s="163"/>
      <c r="H91" s="163"/>
      <c r="I91" s="163"/>
      <c r="J91" s="163"/>
      <c r="K91" s="164"/>
      <c r="L91" s="243" t="s">
        <v>158</v>
      </c>
      <c r="M91" s="244"/>
      <c r="N91" s="245"/>
      <c r="O91" s="125">
        <v>252</v>
      </c>
      <c r="P91" s="127"/>
      <c r="Q91" s="125">
        <v>0</v>
      </c>
      <c r="R91" s="127"/>
      <c r="S91" s="125">
        <v>252</v>
      </c>
      <c r="T91" s="127"/>
      <c r="U91" s="125">
        <v>0</v>
      </c>
      <c r="V91" s="126"/>
      <c r="W91" s="126"/>
      <c r="X91" s="127"/>
      <c r="Y91" s="128">
        <v>0</v>
      </c>
      <c r="Z91" s="129"/>
      <c r="AA91" s="129"/>
      <c r="AB91" s="129"/>
      <c r="AC91" s="129"/>
      <c r="AD91" s="130"/>
      <c r="AE91" s="128">
        <v>0</v>
      </c>
      <c r="AF91" s="129"/>
      <c r="AG91" s="129"/>
      <c r="AH91" s="63"/>
      <c r="AI91" s="128">
        <v>0</v>
      </c>
      <c r="AJ91" s="129"/>
      <c r="AK91" s="130"/>
      <c r="AL91" s="128">
        <v>0</v>
      </c>
      <c r="AM91" s="129"/>
      <c r="AN91" s="130"/>
      <c r="AO91" s="128">
        <v>0</v>
      </c>
      <c r="AP91" s="129"/>
      <c r="AQ91" s="130"/>
      <c r="AR91" s="125">
        <v>0</v>
      </c>
      <c r="AS91" s="126"/>
      <c r="AT91" s="127"/>
      <c r="AU91" s="125">
        <v>252</v>
      </c>
      <c r="AV91" s="126"/>
      <c r="AW91" s="127"/>
      <c r="AX91" s="125">
        <v>0</v>
      </c>
      <c r="AY91" s="127"/>
      <c r="AZ91" s="155">
        <v>0</v>
      </c>
      <c r="BA91" s="156"/>
      <c r="BB91" s="157"/>
      <c r="BC91" s="35"/>
      <c r="BD91" s="1"/>
    </row>
    <row r="92" spans="1:56" ht="54.75" customHeight="1">
      <c r="A92" s="116" t="s">
        <v>51</v>
      </c>
      <c r="B92" s="118"/>
      <c r="C92" s="135" t="s">
        <v>83</v>
      </c>
      <c r="D92" s="136"/>
      <c r="E92" s="136"/>
      <c r="F92" s="136"/>
      <c r="G92" s="136"/>
      <c r="H92" s="136"/>
      <c r="I92" s="136"/>
      <c r="J92" s="136"/>
      <c r="K92" s="137"/>
      <c r="L92" s="138" t="s">
        <v>224</v>
      </c>
      <c r="M92" s="139"/>
      <c r="N92" s="140"/>
      <c r="O92" s="141">
        <f>SUM(O93)</f>
        <v>123</v>
      </c>
      <c r="P92" s="142"/>
      <c r="Q92" s="132">
        <f>O92-S92</f>
        <v>41</v>
      </c>
      <c r="R92" s="133"/>
      <c r="S92" s="125">
        <f>SUM(S93)</f>
        <v>82</v>
      </c>
      <c r="T92" s="127"/>
      <c r="U92" s="125">
        <f>SUM(U93)</f>
        <v>40</v>
      </c>
      <c r="V92" s="126"/>
      <c r="W92" s="126"/>
      <c r="X92" s="127"/>
      <c r="Y92" s="125">
        <f>SUM(Y93)</f>
        <v>0</v>
      </c>
      <c r="Z92" s="126"/>
      <c r="AA92" s="126"/>
      <c r="AB92" s="126"/>
      <c r="AC92" s="126"/>
      <c r="AD92" s="127"/>
      <c r="AE92" s="125">
        <f>SUM(AE93)</f>
        <v>0</v>
      </c>
      <c r="AF92" s="126"/>
      <c r="AG92" s="126"/>
      <c r="AH92" s="64"/>
      <c r="AI92" s="125">
        <f>SUM(AI93)</f>
        <v>0</v>
      </c>
      <c r="AJ92" s="126"/>
      <c r="AK92" s="127"/>
      <c r="AL92" s="125">
        <f>SUM(AL93)</f>
        <v>0</v>
      </c>
      <c r="AM92" s="126"/>
      <c r="AN92" s="127"/>
      <c r="AO92" s="125">
        <f>SUM(AO93)</f>
        <v>0</v>
      </c>
      <c r="AP92" s="126"/>
      <c r="AQ92" s="127"/>
      <c r="AR92" s="125">
        <f>SUM(AR93)</f>
        <v>0</v>
      </c>
      <c r="AS92" s="126"/>
      <c r="AT92" s="127"/>
      <c r="AU92" s="124">
        <f>SUM(AU93)</f>
        <v>0</v>
      </c>
      <c r="AV92" s="124"/>
      <c r="AW92" s="124"/>
      <c r="AX92" s="124">
        <f>SUM(AX93)</f>
        <v>0</v>
      </c>
      <c r="AY92" s="124"/>
      <c r="AZ92" s="148">
        <f>SUM(AZ93)</f>
        <v>82</v>
      </c>
      <c r="BA92" s="148"/>
      <c r="BB92" s="148"/>
      <c r="BC92" s="35"/>
      <c r="BD92" s="1"/>
    </row>
    <row r="93" spans="1:56" ht="43.5" customHeight="1">
      <c r="A93" s="113" t="s">
        <v>74</v>
      </c>
      <c r="B93" s="115"/>
      <c r="C93" s="354" t="s">
        <v>75</v>
      </c>
      <c r="D93" s="355"/>
      <c r="E93" s="355"/>
      <c r="F93" s="355"/>
      <c r="G93" s="355"/>
      <c r="H93" s="355"/>
      <c r="I93" s="355"/>
      <c r="J93" s="355"/>
      <c r="K93" s="356"/>
      <c r="L93" s="149" t="s">
        <v>291</v>
      </c>
      <c r="M93" s="150"/>
      <c r="N93" s="151"/>
      <c r="O93" s="152">
        <f>S93*1.5</f>
        <v>123</v>
      </c>
      <c r="P93" s="153"/>
      <c r="Q93" s="143">
        <f>SUM(O93-S93)</f>
        <v>41</v>
      </c>
      <c r="R93" s="144"/>
      <c r="S93" s="128">
        <f>SUM(AE93:BB93)</f>
        <v>82</v>
      </c>
      <c r="T93" s="130"/>
      <c r="U93" s="128">
        <v>40</v>
      </c>
      <c r="V93" s="129"/>
      <c r="W93" s="129"/>
      <c r="X93" s="130"/>
      <c r="Y93" s="128">
        <v>0</v>
      </c>
      <c r="Z93" s="129"/>
      <c r="AA93" s="129"/>
      <c r="AB93" s="129"/>
      <c r="AC93" s="129"/>
      <c r="AD93" s="130"/>
      <c r="AE93" s="128">
        <v>0</v>
      </c>
      <c r="AF93" s="129"/>
      <c r="AG93" s="129"/>
      <c r="AH93" s="63"/>
      <c r="AI93" s="128">
        <v>0</v>
      </c>
      <c r="AJ93" s="129"/>
      <c r="AK93" s="130"/>
      <c r="AL93" s="128">
        <v>0</v>
      </c>
      <c r="AM93" s="129"/>
      <c r="AN93" s="130"/>
      <c r="AO93" s="128">
        <v>0</v>
      </c>
      <c r="AP93" s="129"/>
      <c r="AQ93" s="130"/>
      <c r="AR93" s="128">
        <v>0</v>
      </c>
      <c r="AS93" s="129"/>
      <c r="AT93" s="130"/>
      <c r="AU93" s="134">
        <v>0</v>
      </c>
      <c r="AV93" s="134"/>
      <c r="AW93" s="134"/>
      <c r="AX93" s="134">
        <v>0</v>
      </c>
      <c r="AY93" s="134"/>
      <c r="AZ93" s="184">
        <v>82</v>
      </c>
      <c r="BA93" s="184"/>
      <c r="BB93" s="184"/>
      <c r="BC93" s="35"/>
      <c r="BD93" s="1"/>
    </row>
    <row r="94" spans="1:56" ht="12" customHeight="1">
      <c r="A94" s="116" t="s">
        <v>98</v>
      </c>
      <c r="B94" s="118"/>
      <c r="C94" s="162" t="s">
        <v>59</v>
      </c>
      <c r="D94" s="163"/>
      <c r="E94" s="163"/>
      <c r="F94" s="163"/>
      <c r="G94" s="163"/>
      <c r="H94" s="163"/>
      <c r="I94" s="163"/>
      <c r="J94" s="163"/>
      <c r="K94" s="164"/>
      <c r="L94" s="138" t="s">
        <v>235</v>
      </c>
      <c r="M94" s="139"/>
      <c r="N94" s="140"/>
      <c r="O94" s="125">
        <f>S94</f>
        <v>0</v>
      </c>
      <c r="P94" s="127"/>
      <c r="Q94" s="125">
        <v>0</v>
      </c>
      <c r="R94" s="127"/>
      <c r="S94" s="125">
        <f>AE94+AI94+AL94+AO94+AR94+AU94+AX94+AZ94</f>
        <v>0</v>
      </c>
      <c r="T94" s="127"/>
      <c r="U94" s="125">
        <v>0</v>
      </c>
      <c r="V94" s="126"/>
      <c r="W94" s="126"/>
      <c r="X94" s="127"/>
      <c r="Y94" s="125">
        <v>0</v>
      </c>
      <c r="Z94" s="126"/>
      <c r="AA94" s="126"/>
      <c r="AB94" s="126"/>
      <c r="AC94" s="126"/>
      <c r="AD94" s="127"/>
      <c r="AE94" s="128">
        <v>0</v>
      </c>
      <c r="AF94" s="129"/>
      <c r="AG94" s="129"/>
      <c r="AH94" s="63"/>
      <c r="AI94" s="128">
        <v>0</v>
      </c>
      <c r="AJ94" s="129"/>
      <c r="AK94" s="130"/>
      <c r="AL94" s="128">
        <v>0</v>
      </c>
      <c r="AM94" s="129"/>
      <c r="AN94" s="130"/>
      <c r="AO94" s="128">
        <v>0</v>
      </c>
      <c r="AP94" s="129"/>
      <c r="AQ94" s="130"/>
      <c r="AR94" s="128">
        <v>0</v>
      </c>
      <c r="AS94" s="129"/>
      <c r="AT94" s="130"/>
      <c r="AU94" s="134">
        <v>0</v>
      </c>
      <c r="AV94" s="134"/>
      <c r="AW94" s="134"/>
      <c r="AX94" s="134">
        <v>0</v>
      </c>
      <c r="AY94" s="134"/>
      <c r="AZ94" s="155">
        <v>0</v>
      </c>
      <c r="BA94" s="156"/>
      <c r="BB94" s="157"/>
      <c r="BC94" s="35"/>
      <c r="BD94" s="1"/>
    </row>
    <row r="95" spans="1:56" ht="20.25" customHeight="1">
      <c r="A95" s="116" t="s">
        <v>99</v>
      </c>
      <c r="B95" s="118"/>
      <c r="C95" s="162" t="s">
        <v>88</v>
      </c>
      <c r="D95" s="163"/>
      <c r="E95" s="163"/>
      <c r="F95" s="163"/>
      <c r="G95" s="163"/>
      <c r="H95" s="163"/>
      <c r="I95" s="163"/>
      <c r="J95" s="163"/>
      <c r="K95" s="164"/>
      <c r="L95" s="138" t="s">
        <v>231</v>
      </c>
      <c r="M95" s="139"/>
      <c r="N95" s="140"/>
      <c r="O95" s="125">
        <v>72</v>
      </c>
      <c r="P95" s="127"/>
      <c r="Q95" s="125">
        <v>0</v>
      </c>
      <c r="R95" s="127"/>
      <c r="S95" s="125">
        <v>72</v>
      </c>
      <c r="T95" s="127"/>
      <c r="U95" s="125">
        <v>0</v>
      </c>
      <c r="V95" s="126"/>
      <c r="W95" s="126"/>
      <c r="X95" s="127"/>
      <c r="Y95" s="125">
        <v>0</v>
      </c>
      <c r="Z95" s="126"/>
      <c r="AA95" s="126"/>
      <c r="AB95" s="126"/>
      <c r="AC95" s="126"/>
      <c r="AD95" s="127"/>
      <c r="AE95" s="128">
        <v>0</v>
      </c>
      <c r="AF95" s="129"/>
      <c r="AG95" s="129"/>
      <c r="AH95" s="63"/>
      <c r="AI95" s="128">
        <v>0</v>
      </c>
      <c r="AJ95" s="129"/>
      <c r="AK95" s="130"/>
      <c r="AL95" s="128">
        <v>0</v>
      </c>
      <c r="AM95" s="129"/>
      <c r="AN95" s="130"/>
      <c r="AO95" s="128">
        <v>0</v>
      </c>
      <c r="AP95" s="129"/>
      <c r="AQ95" s="130"/>
      <c r="AR95" s="128">
        <v>0</v>
      </c>
      <c r="AS95" s="129"/>
      <c r="AT95" s="130"/>
      <c r="AU95" s="128">
        <v>0</v>
      </c>
      <c r="AV95" s="129"/>
      <c r="AW95" s="130"/>
      <c r="AX95" s="128">
        <v>0</v>
      </c>
      <c r="AY95" s="130"/>
      <c r="AZ95" s="155">
        <v>72</v>
      </c>
      <c r="BA95" s="156"/>
      <c r="BB95" s="157"/>
      <c r="BC95" s="35"/>
      <c r="BD95" s="1"/>
    </row>
    <row r="96" spans="1:56" ht="13.5" customHeight="1">
      <c r="A96" s="311" t="s">
        <v>2</v>
      </c>
      <c r="B96" s="312"/>
      <c r="C96" s="345" t="s">
        <v>93</v>
      </c>
      <c r="D96" s="346"/>
      <c r="E96" s="346"/>
      <c r="F96" s="346"/>
      <c r="G96" s="346"/>
      <c r="H96" s="346"/>
      <c r="I96" s="346"/>
      <c r="J96" s="346"/>
      <c r="K96" s="347"/>
      <c r="L96" s="265" t="s">
        <v>159</v>
      </c>
      <c r="M96" s="266"/>
      <c r="N96" s="267"/>
      <c r="O96" s="274" t="s">
        <v>35</v>
      </c>
      <c r="P96" s="275"/>
      <c r="Q96" s="275"/>
      <c r="R96" s="275"/>
      <c r="S96" s="275"/>
      <c r="T96" s="275"/>
      <c r="U96" s="275"/>
      <c r="V96" s="275"/>
      <c r="W96" s="275"/>
      <c r="X96" s="275"/>
      <c r="Y96" s="275"/>
      <c r="Z96" s="275"/>
      <c r="AA96" s="275"/>
      <c r="AB96" s="275"/>
      <c r="AC96" s="275"/>
      <c r="AD96" s="276"/>
      <c r="AE96" s="307" t="s">
        <v>3</v>
      </c>
      <c r="AF96" s="308"/>
      <c r="AG96" s="308"/>
      <c r="AH96" s="308"/>
      <c r="AI96" s="308"/>
      <c r="AJ96" s="308"/>
      <c r="AK96" s="308"/>
      <c r="AL96" s="308"/>
      <c r="AM96" s="308"/>
      <c r="AN96" s="308"/>
      <c r="AO96" s="308"/>
      <c r="AP96" s="308"/>
      <c r="AQ96" s="308"/>
      <c r="AR96" s="308"/>
      <c r="AS96" s="308"/>
      <c r="AT96" s="308"/>
      <c r="AU96" s="308"/>
      <c r="AV96" s="308"/>
      <c r="AW96" s="308"/>
      <c r="AX96" s="308"/>
      <c r="AY96" s="308"/>
      <c r="AZ96" s="308"/>
      <c r="BA96" s="308"/>
      <c r="BB96" s="309"/>
      <c r="BC96" s="35"/>
      <c r="BD96" s="1"/>
    </row>
    <row r="97" spans="1:56" ht="13.5" customHeight="1">
      <c r="A97" s="313"/>
      <c r="B97" s="314"/>
      <c r="C97" s="348"/>
      <c r="D97" s="349"/>
      <c r="E97" s="349"/>
      <c r="F97" s="349"/>
      <c r="G97" s="349"/>
      <c r="H97" s="349"/>
      <c r="I97" s="349"/>
      <c r="J97" s="349"/>
      <c r="K97" s="350"/>
      <c r="L97" s="268"/>
      <c r="M97" s="269"/>
      <c r="N97" s="270"/>
      <c r="O97" s="277"/>
      <c r="P97" s="278"/>
      <c r="Q97" s="278"/>
      <c r="R97" s="278"/>
      <c r="S97" s="278"/>
      <c r="T97" s="278"/>
      <c r="U97" s="278"/>
      <c r="V97" s="278"/>
      <c r="W97" s="278"/>
      <c r="X97" s="278"/>
      <c r="Y97" s="278"/>
      <c r="Z97" s="278"/>
      <c r="AA97" s="278"/>
      <c r="AB97" s="278"/>
      <c r="AC97" s="278"/>
      <c r="AD97" s="279"/>
      <c r="AE97" s="304" t="s">
        <v>4</v>
      </c>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6"/>
      <c r="BC97" s="35"/>
      <c r="BD97" s="1"/>
    </row>
    <row r="98" spans="1:56" ht="13.5" customHeight="1">
      <c r="A98" s="313"/>
      <c r="B98" s="314"/>
      <c r="C98" s="348"/>
      <c r="D98" s="349"/>
      <c r="E98" s="349"/>
      <c r="F98" s="349"/>
      <c r="G98" s="349"/>
      <c r="H98" s="349"/>
      <c r="I98" s="349"/>
      <c r="J98" s="349"/>
      <c r="K98" s="350"/>
      <c r="L98" s="268"/>
      <c r="M98" s="269"/>
      <c r="N98" s="270"/>
      <c r="O98" s="297" t="s">
        <v>29</v>
      </c>
      <c r="P98" s="298"/>
      <c r="Q98" s="297" t="s">
        <v>30</v>
      </c>
      <c r="R98" s="298"/>
      <c r="S98" s="331" t="s">
        <v>31</v>
      </c>
      <c r="T98" s="332"/>
      <c r="U98" s="332"/>
      <c r="V98" s="332"/>
      <c r="W98" s="332"/>
      <c r="X98" s="332"/>
      <c r="Y98" s="332"/>
      <c r="Z98" s="332"/>
      <c r="AA98" s="332"/>
      <c r="AB98" s="332"/>
      <c r="AC98" s="332"/>
      <c r="AD98" s="333"/>
      <c r="AE98" s="237" t="s">
        <v>7</v>
      </c>
      <c r="AF98" s="238"/>
      <c r="AG98" s="238"/>
      <c r="AH98" s="238"/>
      <c r="AI98" s="238"/>
      <c r="AJ98" s="238"/>
      <c r="AK98" s="239"/>
      <c r="AL98" s="237" t="s">
        <v>5</v>
      </c>
      <c r="AM98" s="238"/>
      <c r="AN98" s="238"/>
      <c r="AO98" s="238"/>
      <c r="AP98" s="238"/>
      <c r="AQ98" s="239"/>
      <c r="AR98" s="290" t="s">
        <v>6</v>
      </c>
      <c r="AS98" s="291"/>
      <c r="AT98" s="291"/>
      <c r="AU98" s="291"/>
      <c r="AV98" s="291"/>
      <c r="AW98" s="292"/>
      <c r="AX98" s="290" t="s">
        <v>19</v>
      </c>
      <c r="AY98" s="291"/>
      <c r="AZ98" s="291"/>
      <c r="BA98" s="291"/>
      <c r="BB98" s="292"/>
      <c r="BC98" s="35"/>
      <c r="BD98" s="1"/>
    </row>
    <row r="99" spans="1:56" ht="13.5" customHeight="1">
      <c r="A99" s="313"/>
      <c r="B99" s="314"/>
      <c r="C99" s="348"/>
      <c r="D99" s="349"/>
      <c r="E99" s="349"/>
      <c r="F99" s="349"/>
      <c r="G99" s="349"/>
      <c r="H99" s="349"/>
      <c r="I99" s="349"/>
      <c r="J99" s="349"/>
      <c r="K99" s="350"/>
      <c r="L99" s="268"/>
      <c r="M99" s="269"/>
      <c r="N99" s="270"/>
      <c r="O99" s="299"/>
      <c r="P99" s="300"/>
      <c r="Q99" s="299"/>
      <c r="R99" s="300"/>
      <c r="S99" s="334"/>
      <c r="T99" s="335"/>
      <c r="U99" s="335"/>
      <c r="V99" s="335"/>
      <c r="W99" s="335"/>
      <c r="X99" s="335"/>
      <c r="Y99" s="335"/>
      <c r="Z99" s="335"/>
      <c r="AA99" s="335"/>
      <c r="AB99" s="335"/>
      <c r="AC99" s="335"/>
      <c r="AD99" s="336"/>
      <c r="AE99" s="294" t="s">
        <v>8</v>
      </c>
      <c r="AF99" s="296"/>
      <c r="AG99" s="296"/>
      <c r="AH99" s="296"/>
      <c r="AI99" s="296"/>
      <c r="AJ99" s="296"/>
      <c r="AK99" s="295"/>
      <c r="AL99" s="294" t="s">
        <v>8</v>
      </c>
      <c r="AM99" s="296"/>
      <c r="AN99" s="296"/>
      <c r="AO99" s="296"/>
      <c r="AP99" s="296"/>
      <c r="AQ99" s="295"/>
      <c r="AR99" s="294" t="s">
        <v>8</v>
      </c>
      <c r="AS99" s="296"/>
      <c r="AT99" s="296"/>
      <c r="AU99" s="296"/>
      <c r="AV99" s="296"/>
      <c r="AW99" s="295"/>
      <c r="AX99" s="294" t="s">
        <v>8</v>
      </c>
      <c r="AY99" s="296"/>
      <c r="AZ99" s="296"/>
      <c r="BA99" s="296"/>
      <c r="BB99" s="295"/>
      <c r="BC99" s="35"/>
      <c r="BD99" s="1"/>
    </row>
    <row r="100" spans="1:56" ht="13.5" customHeight="1">
      <c r="A100" s="313"/>
      <c r="B100" s="314"/>
      <c r="C100" s="348"/>
      <c r="D100" s="349"/>
      <c r="E100" s="349"/>
      <c r="F100" s="349"/>
      <c r="G100" s="349"/>
      <c r="H100" s="349"/>
      <c r="I100" s="349"/>
      <c r="J100" s="349"/>
      <c r="K100" s="350"/>
      <c r="L100" s="268"/>
      <c r="M100" s="269"/>
      <c r="N100" s="270"/>
      <c r="O100" s="299"/>
      <c r="P100" s="300"/>
      <c r="Q100" s="299"/>
      <c r="R100" s="300"/>
      <c r="S100" s="297" t="s">
        <v>32</v>
      </c>
      <c r="T100" s="298"/>
      <c r="U100" s="125" t="s">
        <v>187</v>
      </c>
      <c r="V100" s="126"/>
      <c r="W100" s="126"/>
      <c r="X100" s="126"/>
      <c r="Y100" s="126"/>
      <c r="Z100" s="126"/>
      <c r="AA100" s="126"/>
      <c r="AB100" s="126"/>
      <c r="AC100" s="126"/>
      <c r="AD100" s="127"/>
      <c r="AE100" s="158">
        <v>1</v>
      </c>
      <c r="AF100" s="159"/>
      <c r="AG100" s="159"/>
      <c r="AH100" s="160"/>
      <c r="AI100" s="158">
        <v>2</v>
      </c>
      <c r="AJ100" s="159"/>
      <c r="AK100" s="160"/>
      <c r="AL100" s="158">
        <v>3</v>
      </c>
      <c r="AM100" s="159"/>
      <c r="AN100" s="160"/>
      <c r="AO100" s="158">
        <v>4</v>
      </c>
      <c r="AP100" s="159"/>
      <c r="AQ100" s="160"/>
      <c r="AR100" s="294">
        <v>5</v>
      </c>
      <c r="AS100" s="296"/>
      <c r="AT100" s="295"/>
      <c r="AU100" s="294">
        <v>6</v>
      </c>
      <c r="AV100" s="296"/>
      <c r="AW100" s="295"/>
      <c r="AX100" s="294">
        <v>7</v>
      </c>
      <c r="AY100" s="295"/>
      <c r="AZ100" s="185">
        <v>8</v>
      </c>
      <c r="BA100" s="293"/>
      <c r="BB100" s="186"/>
      <c r="BC100" s="35"/>
      <c r="BD100" s="1"/>
    </row>
    <row r="101" spans="1:56" ht="13.5" customHeight="1">
      <c r="A101" s="313"/>
      <c r="B101" s="314"/>
      <c r="C101" s="348"/>
      <c r="D101" s="349"/>
      <c r="E101" s="349"/>
      <c r="F101" s="349"/>
      <c r="G101" s="349"/>
      <c r="H101" s="349"/>
      <c r="I101" s="349"/>
      <c r="J101" s="349"/>
      <c r="K101" s="350"/>
      <c r="L101" s="268"/>
      <c r="M101" s="269"/>
      <c r="N101" s="270"/>
      <c r="O101" s="299"/>
      <c r="P101" s="300"/>
      <c r="Q101" s="299"/>
      <c r="R101" s="300"/>
      <c r="S101" s="299"/>
      <c r="T101" s="300"/>
      <c r="U101" s="297" t="s">
        <v>33</v>
      </c>
      <c r="V101" s="326"/>
      <c r="W101" s="326"/>
      <c r="X101" s="298"/>
      <c r="Y101" s="297" t="s">
        <v>34</v>
      </c>
      <c r="Z101" s="326"/>
      <c r="AA101" s="326"/>
      <c r="AB101" s="326"/>
      <c r="AC101" s="326"/>
      <c r="AD101" s="298"/>
      <c r="AE101" s="177" t="s">
        <v>20</v>
      </c>
      <c r="AF101" s="178"/>
      <c r="AG101" s="178"/>
      <c r="AH101" s="178"/>
      <c r="AI101" s="178"/>
      <c r="AJ101" s="178"/>
      <c r="AK101" s="179"/>
      <c r="AL101" s="177" t="s">
        <v>20</v>
      </c>
      <c r="AM101" s="178"/>
      <c r="AN101" s="178"/>
      <c r="AO101" s="178"/>
      <c r="AP101" s="178"/>
      <c r="AQ101" s="179"/>
      <c r="AR101" s="177" t="s">
        <v>20</v>
      </c>
      <c r="AS101" s="178"/>
      <c r="AT101" s="178"/>
      <c r="AU101" s="178"/>
      <c r="AV101" s="178"/>
      <c r="AW101" s="179"/>
      <c r="AX101" s="177" t="s">
        <v>20</v>
      </c>
      <c r="AY101" s="178"/>
      <c r="AZ101" s="178"/>
      <c r="BA101" s="178"/>
      <c r="BB101" s="179"/>
      <c r="BC101" s="35"/>
      <c r="BD101" s="1"/>
    </row>
    <row r="102" spans="1:56" ht="13.5" customHeight="1">
      <c r="A102" s="313"/>
      <c r="B102" s="314"/>
      <c r="C102" s="348"/>
      <c r="D102" s="349"/>
      <c r="E102" s="349"/>
      <c r="F102" s="349"/>
      <c r="G102" s="349"/>
      <c r="H102" s="349"/>
      <c r="I102" s="349"/>
      <c r="J102" s="349"/>
      <c r="K102" s="350"/>
      <c r="L102" s="268"/>
      <c r="M102" s="269"/>
      <c r="N102" s="270"/>
      <c r="O102" s="299"/>
      <c r="P102" s="300"/>
      <c r="Q102" s="299"/>
      <c r="R102" s="300"/>
      <c r="S102" s="299"/>
      <c r="T102" s="300"/>
      <c r="U102" s="299"/>
      <c r="V102" s="327"/>
      <c r="W102" s="327"/>
      <c r="X102" s="300"/>
      <c r="Y102" s="299"/>
      <c r="Z102" s="327"/>
      <c r="AA102" s="327"/>
      <c r="AB102" s="327"/>
      <c r="AC102" s="327"/>
      <c r="AD102" s="300"/>
      <c r="AE102" s="280" t="s">
        <v>1</v>
      </c>
      <c r="AF102" s="281"/>
      <c r="AG102" s="281"/>
      <c r="AH102" s="281"/>
      <c r="AI102" s="281"/>
      <c r="AJ102" s="281"/>
      <c r="AK102" s="282"/>
      <c r="AL102" s="280" t="s">
        <v>1</v>
      </c>
      <c r="AM102" s="281"/>
      <c r="AN102" s="281"/>
      <c r="AO102" s="281"/>
      <c r="AP102" s="281"/>
      <c r="AQ102" s="282"/>
      <c r="AR102" s="280" t="s">
        <v>1</v>
      </c>
      <c r="AS102" s="281"/>
      <c r="AT102" s="281"/>
      <c r="AU102" s="281"/>
      <c r="AV102" s="281"/>
      <c r="AW102" s="282"/>
      <c r="AX102" s="280" t="s">
        <v>1</v>
      </c>
      <c r="AY102" s="281"/>
      <c r="AZ102" s="281"/>
      <c r="BA102" s="281"/>
      <c r="BB102" s="282"/>
      <c r="BC102" s="35"/>
      <c r="BD102" s="1"/>
    </row>
    <row r="103" spans="1:56" ht="7.5" customHeight="1">
      <c r="A103" s="313"/>
      <c r="B103" s="314"/>
      <c r="C103" s="348"/>
      <c r="D103" s="349"/>
      <c r="E103" s="349"/>
      <c r="F103" s="349"/>
      <c r="G103" s="349"/>
      <c r="H103" s="349"/>
      <c r="I103" s="349"/>
      <c r="J103" s="349"/>
      <c r="K103" s="350"/>
      <c r="L103" s="268"/>
      <c r="M103" s="269"/>
      <c r="N103" s="270"/>
      <c r="O103" s="299"/>
      <c r="P103" s="300"/>
      <c r="Q103" s="299"/>
      <c r="R103" s="300"/>
      <c r="S103" s="299"/>
      <c r="T103" s="300"/>
      <c r="U103" s="299"/>
      <c r="V103" s="327"/>
      <c r="W103" s="327"/>
      <c r="X103" s="300"/>
      <c r="Y103" s="299"/>
      <c r="Z103" s="327"/>
      <c r="AA103" s="327"/>
      <c r="AB103" s="327"/>
      <c r="AC103" s="327"/>
      <c r="AD103" s="300"/>
      <c r="AE103" s="168">
        <f>AE115/36</f>
        <v>17</v>
      </c>
      <c r="AF103" s="303"/>
      <c r="AG103" s="169"/>
      <c r="AH103" s="27"/>
      <c r="AI103" s="168">
        <f>AI115/36</f>
        <v>22</v>
      </c>
      <c r="AJ103" s="337"/>
      <c r="AK103" s="338"/>
      <c r="AL103" s="168">
        <f>AL115/36</f>
        <v>16</v>
      </c>
      <c r="AM103" s="169"/>
      <c r="AN103" s="170"/>
      <c r="AO103" s="168">
        <f>SUM(AO115)/36</f>
        <v>24</v>
      </c>
      <c r="AP103" s="169"/>
      <c r="AQ103" s="170"/>
      <c r="AR103" s="168">
        <f>AR115/36</f>
        <v>16</v>
      </c>
      <c r="AS103" s="169"/>
      <c r="AT103" s="170"/>
      <c r="AU103" s="168">
        <f>SUM(AU115)/36</f>
        <v>23</v>
      </c>
      <c r="AV103" s="169"/>
      <c r="AW103" s="170"/>
      <c r="AX103" s="357">
        <f>SUM(AX115)/36</f>
        <v>16</v>
      </c>
      <c r="AY103" s="359"/>
      <c r="AZ103" s="357">
        <v>13</v>
      </c>
      <c r="BA103" s="358"/>
      <c r="BB103" s="359"/>
      <c r="BC103" s="35"/>
      <c r="BD103" s="1"/>
    </row>
    <row r="104" spans="1:56" ht="2.25" customHeight="1" hidden="1">
      <c r="A104" s="313"/>
      <c r="B104" s="314"/>
      <c r="C104" s="348"/>
      <c r="D104" s="349"/>
      <c r="E104" s="349"/>
      <c r="F104" s="349"/>
      <c r="G104" s="349"/>
      <c r="H104" s="349"/>
      <c r="I104" s="349"/>
      <c r="J104" s="349"/>
      <c r="K104" s="350"/>
      <c r="L104" s="268"/>
      <c r="M104" s="269"/>
      <c r="N104" s="270"/>
      <c r="O104" s="299"/>
      <c r="P104" s="300"/>
      <c r="Q104" s="299"/>
      <c r="R104" s="300"/>
      <c r="S104" s="299"/>
      <c r="T104" s="300"/>
      <c r="U104" s="299"/>
      <c r="V104" s="327"/>
      <c r="W104" s="327"/>
      <c r="X104" s="300"/>
      <c r="Y104" s="299"/>
      <c r="Z104" s="327"/>
      <c r="AA104" s="327"/>
      <c r="AB104" s="327"/>
      <c r="AC104" s="327"/>
      <c r="AD104" s="300"/>
      <c r="AE104" s="171"/>
      <c r="AF104" s="172"/>
      <c r="AG104" s="172"/>
      <c r="AH104" s="5"/>
      <c r="AI104" s="339"/>
      <c r="AJ104" s="340"/>
      <c r="AK104" s="341"/>
      <c r="AL104" s="171"/>
      <c r="AM104" s="172"/>
      <c r="AN104" s="173"/>
      <c r="AO104" s="171"/>
      <c r="AP104" s="172"/>
      <c r="AQ104" s="173"/>
      <c r="AR104" s="171"/>
      <c r="AS104" s="172"/>
      <c r="AT104" s="173"/>
      <c r="AU104" s="171"/>
      <c r="AV104" s="172"/>
      <c r="AW104" s="173"/>
      <c r="AX104" s="360"/>
      <c r="AY104" s="362"/>
      <c r="AZ104" s="360"/>
      <c r="BA104" s="361"/>
      <c r="BB104" s="362"/>
      <c r="BC104" s="35"/>
      <c r="BD104" s="1"/>
    </row>
    <row r="105" spans="1:56" ht="26.25" customHeight="1">
      <c r="A105" s="315"/>
      <c r="B105" s="316"/>
      <c r="C105" s="351"/>
      <c r="D105" s="352"/>
      <c r="E105" s="352"/>
      <c r="F105" s="352"/>
      <c r="G105" s="352"/>
      <c r="H105" s="352"/>
      <c r="I105" s="352"/>
      <c r="J105" s="352"/>
      <c r="K105" s="353"/>
      <c r="L105" s="271"/>
      <c r="M105" s="272"/>
      <c r="N105" s="273"/>
      <c r="O105" s="301"/>
      <c r="P105" s="302"/>
      <c r="Q105" s="301"/>
      <c r="R105" s="302"/>
      <c r="S105" s="301"/>
      <c r="T105" s="302"/>
      <c r="U105" s="301"/>
      <c r="V105" s="328"/>
      <c r="W105" s="328"/>
      <c r="X105" s="302"/>
      <c r="Y105" s="301"/>
      <c r="Z105" s="328"/>
      <c r="AA105" s="328"/>
      <c r="AB105" s="328"/>
      <c r="AC105" s="328"/>
      <c r="AD105" s="302"/>
      <c r="AE105" s="174"/>
      <c r="AF105" s="175"/>
      <c r="AG105" s="175"/>
      <c r="AH105" s="42"/>
      <c r="AI105" s="342"/>
      <c r="AJ105" s="343"/>
      <c r="AK105" s="344"/>
      <c r="AL105" s="174"/>
      <c r="AM105" s="175"/>
      <c r="AN105" s="176"/>
      <c r="AO105" s="174"/>
      <c r="AP105" s="175"/>
      <c r="AQ105" s="176"/>
      <c r="AR105" s="174"/>
      <c r="AS105" s="175"/>
      <c r="AT105" s="176"/>
      <c r="AU105" s="174"/>
      <c r="AV105" s="175"/>
      <c r="AW105" s="176"/>
      <c r="AX105" s="363"/>
      <c r="AY105" s="365"/>
      <c r="AZ105" s="363"/>
      <c r="BA105" s="364"/>
      <c r="BB105" s="365"/>
      <c r="BC105" s="35"/>
      <c r="BD105" s="1"/>
    </row>
    <row r="106" spans="1:56" ht="34.5" customHeight="1">
      <c r="A106" s="116" t="s">
        <v>76</v>
      </c>
      <c r="B106" s="118"/>
      <c r="C106" s="162" t="s">
        <v>77</v>
      </c>
      <c r="D106" s="163"/>
      <c r="E106" s="163"/>
      <c r="F106" s="163"/>
      <c r="G106" s="163"/>
      <c r="H106" s="163"/>
      <c r="I106" s="163"/>
      <c r="J106" s="163"/>
      <c r="K106" s="164"/>
      <c r="L106" s="138" t="s">
        <v>224</v>
      </c>
      <c r="M106" s="139"/>
      <c r="N106" s="140"/>
      <c r="O106" s="141">
        <f>SUM(O107:P108)</f>
        <v>204</v>
      </c>
      <c r="P106" s="142"/>
      <c r="Q106" s="132">
        <f>O106-S106</f>
        <v>68</v>
      </c>
      <c r="R106" s="133"/>
      <c r="S106" s="125">
        <f>SUM(S107:T108)</f>
        <v>136</v>
      </c>
      <c r="T106" s="127"/>
      <c r="U106" s="125">
        <f>SUM(U107:X108)</f>
        <v>70</v>
      </c>
      <c r="V106" s="126"/>
      <c r="W106" s="126"/>
      <c r="X106" s="127"/>
      <c r="Y106" s="125">
        <f>SUM(Y107:AD108)</f>
        <v>0</v>
      </c>
      <c r="Z106" s="126"/>
      <c r="AA106" s="126"/>
      <c r="AB106" s="126"/>
      <c r="AC106" s="126"/>
      <c r="AD106" s="127"/>
      <c r="AE106" s="125">
        <f>SUM(AE107:AG108)</f>
        <v>0</v>
      </c>
      <c r="AF106" s="126"/>
      <c r="AG106" s="126"/>
      <c r="AH106" s="64"/>
      <c r="AI106" s="125">
        <f>SUM(AI107:AK108)</f>
        <v>0</v>
      </c>
      <c r="AJ106" s="126"/>
      <c r="AK106" s="127"/>
      <c r="AL106" s="125">
        <f>SUM(AL107:AN108)</f>
        <v>0</v>
      </c>
      <c r="AM106" s="126"/>
      <c r="AN106" s="127"/>
      <c r="AO106" s="125">
        <f>SUM(AO107:AQ108)</f>
        <v>0</v>
      </c>
      <c r="AP106" s="126"/>
      <c r="AQ106" s="127"/>
      <c r="AR106" s="125">
        <f>SUM(AR107:AT108)</f>
        <v>0</v>
      </c>
      <c r="AS106" s="126"/>
      <c r="AT106" s="127"/>
      <c r="AU106" s="125">
        <f>SUM(AU107:AW108)</f>
        <v>0</v>
      </c>
      <c r="AV106" s="126"/>
      <c r="AW106" s="127"/>
      <c r="AX106" s="124">
        <f>SUM(AX107:AY108)</f>
        <v>74</v>
      </c>
      <c r="AY106" s="124"/>
      <c r="AZ106" s="148">
        <f>SUM(AZ107:BB108)</f>
        <v>62</v>
      </c>
      <c r="BA106" s="148"/>
      <c r="BB106" s="148"/>
      <c r="BC106" s="35"/>
      <c r="BD106" s="1"/>
    </row>
    <row r="107" spans="1:56" ht="12" customHeight="1">
      <c r="A107" s="113" t="s">
        <v>78</v>
      </c>
      <c r="B107" s="115"/>
      <c r="C107" s="145" t="s">
        <v>79</v>
      </c>
      <c r="D107" s="146"/>
      <c r="E107" s="146"/>
      <c r="F107" s="146"/>
      <c r="G107" s="146"/>
      <c r="H107" s="146"/>
      <c r="I107" s="146"/>
      <c r="J107" s="146"/>
      <c r="K107" s="147"/>
      <c r="L107" s="149" t="s">
        <v>264</v>
      </c>
      <c r="M107" s="150"/>
      <c r="N107" s="151"/>
      <c r="O107" s="152">
        <f>S107*1.5</f>
        <v>111</v>
      </c>
      <c r="P107" s="153"/>
      <c r="Q107" s="143">
        <f>SUM(O107-S107)</f>
        <v>37</v>
      </c>
      <c r="R107" s="144"/>
      <c r="S107" s="128">
        <f>SUM(AE107:BB107)</f>
        <v>74</v>
      </c>
      <c r="T107" s="130"/>
      <c r="U107" s="128">
        <v>36</v>
      </c>
      <c r="V107" s="129"/>
      <c r="W107" s="129"/>
      <c r="X107" s="130"/>
      <c r="Y107" s="128">
        <v>0</v>
      </c>
      <c r="Z107" s="129"/>
      <c r="AA107" s="129"/>
      <c r="AB107" s="129"/>
      <c r="AC107" s="129"/>
      <c r="AD107" s="130"/>
      <c r="AE107" s="128">
        <v>0</v>
      </c>
      <c r="AF107" s="129"/>
      <c r="AG107" s="129"/>
      <c r="AH107" s="63"/>
      <c r="AI107" s="128">
        <v>0</v>
      </c>
      <c r="AJ107" s="129"/>
      <c r="AK107" s="130"/>
      <c r="AL107" s="128">
        <v>0</v>
      </c>
      <c r="AM107" s="129"/>
      <c r="AN107" s="130"/>
      <c r="AO107" s="128">
        <v>0</v>
      </c>
      <c r="AP107" s="129"/>
      <c r="AQ107" s="130"/>
      <c r="AR107" s="128">
        <v>0</v>
      </c>
      <c r="AS107" s="129"/>
      <c r="AT107" s="130"/>
      <c r="AU107" s="134">
        <v>0</v>
      </c>
      <c r="AV107" s="134"/>
      <c r="AW107" s="134"/>
      <c r="AX107" s="134">
        <v>74</v>
      </c>
      <c r="AY107" s="134"/>
      <c r="AZ107" s="184">
        <v>0</v>
      </c>
      <c r="BA107" s="184"/>
      <c r="BB107" s="184"/>
      <c r="BC107" s="35"/>
      <c r="BD107" s="1"/>
    </row>
    <row r="108" spans="1:56" ht="13.5" customHeight="1">
      <c r="A108" s="113" t="s">
        <v>81</v>
      </c>
      <c r="B108" s="115"/>
      <c r="C108" s="145" t="s">
        <v>80</v>
      </c>
      <c r="D108" s="146"/>
      <c r="E108" s="146"/>
      <c r="F108" s="146"/>
      <c r="G108" s="146"/>
      <c r="H108" s="146"/>
      <c r="I108" s="146"/>
      <c r="J108" s="146"/>
      <c r="K108" s="147"/>
      <c r="L108" s="149" t="s">
        <v>107</v>
      </c>
      <c r="M108" s="150"/>
      <c r="N108" s="151"/>
      <c r="O108" s="152">
        <f>S108*1.5</f>
        <v>93</v>
      </c>
      <c r="P108" s="153"/>
      <c r="Q108" s="143">
        <f>SUM(O108-S108)</f>
        <v>31</v>
      </c>
      <c r="R108" s="144"/>
      <c r="S108" s="128">
        <f>SUM(AE108:BB108)</f>
        <v>62</v>
      </c>
      <c r="T108" s="130"/>
      <c r="U108" s="128">
        <v>34</v>
      </c>
      <c r="V108" s="129"/>
      <c r="W108" s="129"/>
      <c r="X108" s="130"/>
      <c r="Y108" s="128">
        <v>0</v>
      </c>
      <c r="Z108" s="129"/>
      <c r="AA108" s="129"/>
      <c r="AB108" s="129"/>
      <c r="AC108" s="129"/>
      <c r="AD108" s="130"/>
      <c r="AE108" s="128">
        <v>0</v>
      </c>
      <c r="AF108" s="129"/>
      <c r="AG108" s="129"/>
      <c r="AH108" s="63"/>
      <c r="AI108" s="128">
        <v>0</v>
      </c>
      <c r="AJ108" s="129"/>
      <c r="AK108" s="130"/>
      <c r="AL108" s="128">
        <v>0</v>
      </c>
      <c r="AM108" s="129"/>
      <c r="AN108" s="130"/>
      <c r="AO108" s="128">
        <v>0</v>
      </c>
      <c r="AP108" s="129"/>
      <c r="AQ108" s="130"/>
      <c r="AR108" s="128">
        <v>0</v>
      </c>
      <c r="AS108" s="129"/>
      <c r="AT108" s="130"/>
      <c r="AU108" s="134">
        <v>0</v>
      </c>
      <c r="AV108" s="134"/>
      <c r="AW108" s="134"/>
      <c r="AX108" s="134">
        <v>0</v>
      </c>
      <c r="AY108" s="134"/>
      <c r="AZ108" s="184">
        <v>62</v>
      </c>
      <c r="BA108" s="184"/>
      <c r="BB108" s="184"/>
      <c r="BC108" s="35"/>
      <c r="BD108" s="1"/>
    </row>
    <row r="109" spans="1:56" ht="15" customHeight="1">
      <c r="A109" s="116" t="s">
        <v>100</v>
      </c>
      <c r="B109" s="118"/>
      <c r="C109" s="162" t="s">
        <v>59</v>
      </c>
      <c r="D109" s="163"/>
      <c r="E109" s="163"/>
      <c r="F109" s="163"/>
      <c r="G109" s="163"/>
      <c r="H109" s="163"/>
      <c r="I109" s="163"/>
      <c r="J109" s="163"/>
      <c r="K109" s="164"/>
      <c r="L109" s="138" t="s">
        <v>235</v>
      </c>
      <c r="M109" s="139"/>
      <c r="N109" s="140"/>
      <c r="O109" s="125">
        <v>0</v>
      </c>
      <c r="P109" s="127"/>
      <c r="Q109" s="125">
        <v>0</v>
      </c>
      <c r="R109" s="127"/>
      <c r="S109" s="125">
        <v>0</v>
      </c>
      <c r="T109" s="127"/>
      <c r="U109" s="125">
        <v>0</v>
      </c>
      <c r="V109" s="126"/>
      <c r="W109" s="126"/>
      <c r="X109" s="127"/>
      <c r="Y109" s="125">
        <v>0</v>
      </c>
      <c r="Z109" s="126"/>
      <c r="AA109" s="126"/>
      <c r="AB109" s="126"/>
      <c r="AC109" s="126"/>
      <c r="AD109" s="127"/>
      <c r="AE109" s="128">
        <v>0</v>
      </c>
      <c r="AF109" s="129"/>
      <c r="AG109" s="129"/>
      <c r="AH109" s="63"/>
      <c r="AI109" s="128">
        <v>0</v>
      </c>
      <c r="AJ109" s="129"/>
      <c r="AK109" s="130"/>
      <c r="AL109" s="128">
        <v>0</v>
      </c>
      <c r="AM109" s="129"/>
      <c r="AN109" s="130"/>
      <c r="AO109" s="128">
        <v>0</v>
      </c>
      <c r="AP109" s="129"/>
      <c r="AQ109" s="130"/>
      <c r="AR109" s="128">
        <v>0</v>
      </c>
      <c r="AS109" s="129"/>
      <c r="AT109" s="130"/>
      <c r="AU109" s="134">
        <v>0</v>
      </c>
      <c r="AV109" s="134"/>
      <c r="AW109" s="134"/>
      <c r="AX109" s="125">
        <v>0</v>
      </c>
      <c r="AY109" s="127"/>
      <c r="AZ109" s="155">
        <v>0</v>
      </c>
      <c r="BA109" s="156"/>
      <c r="BB109" s="157"/>
      <c r="BC109" s="35"/>
      <c r="BD109" s="1"/>
    </row>
    <row r="110" spans="1:56" ht="11.25" customHeight="1">
      <c r="A110" s="116" t="s">
        <v>101</v>
      </c>
      <c r="B110" s="118"/>
      <c r="C110" s="162" t="s">
        <v>88</v>
      </c>
      <c r="D110" s="163"/>
      <c r="E110" s="163"/>
      <c r="F110" s="163"/>
      <c r="G110" s="163"/>
      <c r="H110" s="163"/>
      <c r="I110" s="163"/>
      <c r="J110" s="163"/>
      <c r="K110" s="164"/>
      <c r="L110" s="138" t="s">
        <v>231</v>
      </c>
      <c r="M110" s="139"/>
      <c r="N110" s="140"/>
      <c r="O110" s="125">
        <v>72</v>
      </c>
      <c r="P110" s="127"/>
      <c r="Q110" s="125">
        <v>0</v>
      </c>
      <c r="R110" s="127"/>
      <c r="S110" s="125">
        <v>72</v>
      </c>
      <c r="T110" s="127"/>
      <c r="U110" s="125">
        <v>0</v>
      </c>
      <c r="V110" s="126"/>
      <c r="W110" s="126"/>
      <c r="X110" s="127"/>
      <c r="Y110" s="125">
        <v>0</v>
      </c>
      <c r="Z110" s="126"/>
      <c r="AA110" s="126"/>
      <c r="AB110" s="126"/>
      <c r="AC110" s="126"/>
      <c r="AD110" s="127"/>
      <c r="AE110" s="128">
        <v>0</v>
      </c>
      <c r="AF110" s="129"/>
      <c r="AG110" s="129"/>
      <c r="AH110" s="63"/>
      <c r="AI110" s="128">
        <v>0</v>
      </c>
      <c r="AJ110" s="129"/>
      <c r="AK110" s="130"/>
      <c r="AL110" s="128">
        <v>0</v>
      </c>
      <c r="AM110" s="129"/>
      <c r="AN110" s="130"/>
      <c r="AO110" s="128">
        <v>0</v>
      </c>
      <c r="AP110" s="129"/>
      <c r="AQ110" s="130"/>
      <c r="AR110" s="128">
        <v>0</v>
      </c>
      <c r="AS110" s="129"/>
      <c r="AT110" s="130"/>
      <c r="AU110" s="134">
        <v>0</v>
      </c>
      <c r="AV110" s="134"/>
      <c r="AW110" s="134"/>
      <c r="AX110" s="125">
        <v>0</v>
      </c>
      <c r="AY110" s="127"/>
      <c r="AZ110" s="155">
        <v>72</v>
      </c>
      <c r="BA110" s="156"/>
      <c r="BB110" s="157"/>
      <c r="BC110" s="35"/>
      <c r="BD110" s="1"/>
    </row>
    <row r="111" spans="1:56" ht="37.5" customHeight="1">
      <c r="A111" s="116" t="s">
        <v>82</v>
      </c>
      <c r="B111" s="118"/>
      <c r="C111" s="162" t="s">
        <v>58</v>
      </c>
      <c r="D111" s="163"/>
      <c r="E111" s="163"/>
      <c r="F111" s="163"/>
      <c r="G111" s="163"/>
      <c r="H111" s="163"/>
      <c r="I111" s="163"/>
      <c r="J111" s="163"/>
      <c r="K111" s="164"/>
      <c r="L111" s="138" t="s">
        <v>225</v>
      </c>
      <c r="M111" s="139"/>
      <c r="N111" s="140"/>
      <c r="O111" s="141">
        <f>O112</f>
        <v>60</v>
      </c>
      <c r="P111" s="142"/>
      <c r="Q111" s="132">
        <f>SUM(O111-S111)</f>
        <v>20</v>
      </c>
      <c r="R111" s="133"/>
      <c r="S111" s="125">
        <f>S112</f>
        <v>40</v>
      </c>
      <c r="T111" s="127"/>
      <c r="U111" s="125">
        <f>SUM(U112)</f>
        <v>10</v>
      </c>
      <c r="V111" s="126"/>
      <c r="W111" s="126"/>
      <c r="X111" s="127"/>
      <c r="Y111" s="125">
        <f>Y112</f>
        <v>0</v>
      </c>
      <c r="Z111" s="126"/>
      <c r="AA111" s="126"/>
      <c r="AB111" s="126"/>
      <c r="AC111" s="126"/>
      <c r="AD111" s="127"/>
      <c r="AE111" s="125">
        <f>AE112</f>
        <v>0</v>
      </c>
      <c r="AF111" s="126"/>
      <c r="AG111" s="126"/>
      <c r="AH111" s="64"/>
      <c r="AI111" s="125">
        <f>AI112</f>
        <v>0</v>
      </c>
      <c r="AJ111" s="126"/>
      <c r="AK111" s="127"/>
      <c r="AL111" s="125">
        <f>AL112</f>
        <v>18</v>
      </c>
      <c r="AM111" s="126"/>
      <c r="AN111" s="127"/>
      <c r="AO111" s="125">
        <f>AO112</f>
        <v>22</v>
      </c>
      <c r="AP111" s="126"/>
      <c r="AQ111" s="127"/>
      <c r="AR111" s="125">
        <f>AR112</f>
        <v>0</v>
      </c>
      <c r="AS111" s="126"/>
      <c r="AT111" s="127"/>
      <c r="AU111" s="125">
        <f>AU112</f>
        <v>0</v>
      </c>
      <c r="AV111" s="126"/>
      <c r="AW111" s="127"/>
      <c r="AX111" s="124">
        <f>AX112</f>
        <v>0</v>
      </c>
      <c r="AY111" s="124"/>
      <c r="AZ111" s="148">
        <f>AZ112</f>
        <v>0</v>
      </c>
      <c r="BA111" s="148"/>
      <c r="BB111" s="148"/>
      <c r="BC111" s="35"/>
      <c r="BD111" s="1"/>
    </row>
    <row r="112" spans="1:56" ht="30.75" customHeight="1">
      <c r="A112" s="113" t="s">
        <v>106</v>
      </c>
      <c r="B112" s="115"/>
      <c r="C112" s="145" t="s">
        <v>226</v>
      </c>
      <c r="D112" s="146"/>
      <c r="E112" s="146"/>
      <c r="F112" s="146"/>
      <c r="G112" s="146"/>
      <c r="H112" s="146"/>
      <c r="I112" s="146"/>
      <c r="J112" s="146"/>
      <c r="K112" s="147"/>
      <c r="L112" s="149" t="s">
        <v>303</v>
      </c>
      <c r="M112" s="150"/>
      <c r="N112" s="151"/>
      <c r="O112" s="152">
        <f>S112*1.5</f>
        <v>60</v>
      </c>
      <c r="P112" s="153"/>
      <c r="Q112" s="143">
        <f>SUM(O112-S112)</f>
        <v>20</v>
      </c>
      <c r="R112" s="144"/>
      <c r="S112" s="128">
        <f>SUM(AE112:BB112)</f>
        <v>40</v>
      </c>
      <c r="T112" s="130"/>
      <c r="U112" s="128">
        <v>10</v>
      </c>
      <c r="V112" s="129"/>
      <c r="W112" s="129"/>
      <c r="X112" s="130"/>
      <c r="Y112" s="125">
        <v>0</v>
      </c>
      <c r="Z112" s="126"/>
      <c r="AA112" s="126"/>
      <c r="AB112" s="126"/>
      <c r="AC112" s="126"/>
      <c r="AD112" s="127"/>
      <c r="AE112" s="125">
        <v>0</v>
      </c>
      <c r="AF112" s="126"/>
      <c r="AG112" s="126"/>
      <c r="AH112" s="64"/>
      <c r="AI112" s="125">
        <v>0</v>
      </c>
      <c r="AJ112" s="126"/>
      <c r="AK112" s="127"/>
      <c r="AL112" s="128">
        <v>18</v>
      </c>
      <c r="AM112" s="129"/>
      <c r="AN112" s="130"/>
      <c r="AO112" s="128">
        <v>22</v>
      </c>
      <c r="AP112" s="129"/>
      <c r="AQ112" s="130"/>
      <c r="AR112" s="125">
        <v>0</v>
      </c>
      <c r="AS112" s="126"/>
      <c r="AT112" s="127"/>
      <c r="AU112" s="125">
        <v>0</v>
      </c>
      <c r="AV112" s="126"/>
      <c r="AW112" s="127"/>
      <c r="AX112" s="125">
        <v>0</v>
      </c>
      <c r="AY112" s="127"/>
      <c r="AZ112" s="155">
        <v>0</v>
      </c>
      <c r="BA112" s="156"/>
      <c r="BB112" s="157"/>
      <c r="BC112" s="35"/>
      <c r="BD112" s="1"/>
    </row>
    <row r="113" spans="1:56" ht="18.75" customHeight="1">
      <c r="A113" s="116" t="s">
        <v>102</v>
      </c>
      <c r="B113" s="118"/>
      <c r="C113" s="162" t="s">
        <v>59</v>
      </c>
      <c r="D113" s="163"/>
      <c r="E113" s="163"/>
      <c r="F113" s="163"/>
      <c r="G113" s="163"/>
      <c r="H113" s="163"/>
      <c r="I113" s="163"/>
      <c r="J113" s="163"/>
      <c r="K113" s="164"/>
      <c r="L113" s="149" t="s">
        <v>229</v>
      </c>
      <c r="M113" s="150"/>
      <c r="N113" s="151"/>
      <c r="O113" s="125">
        <v>252</v>
      </c>
      <c r="P113" s="127"/>
      <c r="Q113" s="125">
        <v>0</v>
      </c>
      <c r="R113" s="127"/>
      <c r="S113" s="125">
        <v>252</v>
      </c>
      <c r="T113" s="127"/>
      <c r="U113" s="125"/>
      <c r="V113" s="126"/>
      <c r="W113" s="126"/>
      <c r="X113" s="127"/>
      <c r="Y113" s="125">
        <v>0</v>
      </c>
      <c r="Z113" s="126"/>
      <c r="AA113" s="126"/>
      <c r="AB113" s="126"/>
      <c r="AC113" s="126"/>
      <c r="AD113" s="127"/>
      <c r="AE113" s="125">
        <v>0</v>
      </c>
      <c r="AF113" s="126"/>
      <c r="AG113" s="126"/>
      <c r="AH113" s="64"/>
      <c r="AI113" s="125">
        <v>0</v>
      </c>
      <c r="AJ113" s="126"/>
      <c r="AK113" s="127"/>
      <c r="AL113" s="125">
        <v>0</v>
      </c>
      <c r="AM113" s="126"/>
      <c r="AN113" s="127"/>
      <c r="AO113" s="125">
        <v>252</v>
      </c>
      <c r="AP113" s="126"/>
      <c r="AQ113" s="127"/>
      <c r="AR113" s="125">
        <v>0</v>
      </c>
      <c r="AS113" s="126"/>
      <c r="AT113" s="127"/>
      <c r="AU113" s="125">
        <v>0</v>
      </c>
      <c r="AV113" s="126"/>
      <c r="AW113" s="127"/>
      <c r="AX113" s="125">
        <v>0</v>
      </c>
      <c r="AY113" s="127"/>
      <c r="AZ113" s="155">
        <v>0</v>
      </c>
      <c r="BA113" s="156"/>
      <c r="BB113" s="157"/>
      <c r="BC113" s="35"/>
      <c r="BD113" s="1"/>
    </row>
    <row r="114" spans="1:56" ht="15.75" customHeight="1">
      <c r="A114" s="116" t="s">
        <v>310</v>
      </c>
      <c r="B114" s="118"/>
      <c r="C114" s="162" t="s">
        <v>311</v>
      </c>
      <c r="D114" s="163"/>
      <c r="E114" s="163"/>
      <c r="F114" s="163"/>
      <c r="G114" s="163"/>
      <c r="H114" s="163"/>
      <c r="I114" s="163"/>
      <c r="J114" s="163"/>
      <c r="K114" s="164"/>
      <c r="L114" s="149" t="s">
        <v>229</v>
      </c>
      <c r="M114" s="150"/>
      <c r="N114" s="151"/>
      <c r="O114" s="125">
        <v>72</v>
      </c>
      <c r="P114" s="127"/>
      <c r="Q114" s="125">
        <v>0</v>
      </c>
      <c r="R114" s="127"/>
      <c r="S114" s="125">
        <v>72</v>
      </c>
      <c r="T114" s="127"/>
      <c r="U114" s="125"/>
      <c r="V114" s="126"/>
      <c r="W114" s="126"/>
      <c r="X114" s="127"/>
      <c r="Y114" s="125">
        <v>0</v>
      </c>
      <c r="Z114" s="126"/>
      <c r="AA114" s="126"/>
      <c r="AB114" s="126"/>
      <c r="AC114" s="126"/>
      <c r="AD114" s="127"/>
      <c r="AE114" s="125">
        <v>0</v>
      </c>
      <c r="AF114" s="126"/>
      <c r="AG114" s="126"/>
      <c r="AH114" s="64"/>
      <c r="AI114" s="125">
        <v>0</v>
      </c>
      <c r="AJ114" s="126"/>
      <c r="AK114" s="127"/>
      <c r="AL114" s="125">
        <v>0</v>
      </c>
      <c r="AM114" s="126"/>
      <c r="AN114" s="127"/>
      <c r="AO114" s="125">
        <v>72</v>
      </c>
      <c r="AP114" s="126"/>
      <c r="AQ114" s="127"/>
      <c r="AR114" s="125">
        <v>0</v>
      </c>
      <c r="AS114" s="126"/>
      <c r="AT114" s="127"/>
      <c r="AU114" s="125">
        <v>0</v>
      </c>
      <c r="AV114" s="126"/>
      <c r="AW114" s="127"/>
      <c r="AX114" s="125">
        <v>0</v>
      </c>
      <c r="AY114" s="127"/>
      <c r="AZ114" s="155">
        <v>0</v>
      </c>
      <c r="BA114" s="156"/>
      <c r="BB114" s="157"/>
      <c r="BC114" s="35"/>
      <c r="BD114" s="1"/>
    </row>
    <row r="115" spans="1:56" s="24" customFormat="1" ht="12.75" customHeight="1">
      <c r="A115" s="116"/>
      <c r="B115" s="118"/>
      <c r="C115" s="375" t="s">
        <v>92</v>
      </c>
      <c r="D115" s="376"/>
      <c r="E115" s="376"/>
      <c r="F115" s="376"/>
      <c r="G115" s="376"/>
      <c r="H115" s="376"/>
      <c r="I115" s="376"/>
      <c r="J115" s="376"/>
      <c r="K115" s="377"/>
      <c r="L115" s="262"/>
      <c r="M115" s="263"/>
      <c r="N115" s="264"/>
      <c r="O115" s="329">
        <f>O22+O51+O56+O59+O114+O109+O110+O85+O86+O90+O91+O94+O95+O113</f>
        <v>7506</v>
      </c>
      <c r="P115" s="127"/>
      <c r="Q115" s="329">
        <f>SUM(O115-S115)</f>
        <v>2214</v>
      </c>
      <c r="R115" s="330"/>
      <c r="S115" s="329">
        <f>S22+S51+S56+S59+S114+S109+S110+S85+S86+S91+S90+S94+S95+S113</f>
        <v>5292</v>
      </c>
      <c r="T115" s="127"/>
      <c r="U115" s="329">
        <f>U22+U51+U56+U59</f>
        <v>1880</v>
      </c>
      <c r="V115" s="126"/>
      <c r="W115" s="126"/>
      <c r="X115" s="127"/>
      <c r="Y115" s="329">
        <f>Y22+Y51+Y56+Y59+Y114+Y109+Y110+Y85+Y86+Y91+Y90+Y94+Y95</f>
        <v>100</v>
      </c>
      <c r="Z115" s="126"/>
      <c r="AA115" s="126"/>
      <c r="AB115" s="126"/>
      <c r="AC115" s="126"/>
      <c r="AD115" s="127"/>
      <c r="AE115" s="125">
        <f>AE22+AE51+AE56+AE59+AE114+AE109+AE110+AE85+AE86+AE91+AE90+AE94+AE95</f>
        <v>612</v>
      </c>
      <c r="AF115" s="126"/>
      <c r="AG115" s="126"/>
      <c r="AH115" s="63"/>
      <c r="AI115" s="125">
        <f>AI22+AI51+AI56+AI59+AI114+AI109+AI110+AI85+AI86+AI91+AI90+AI94+AI95</f>
        <v>792</v>
      </c>
      <c r="AJ115" s="126"/>
      <c r="AK115" s="127"/>
      <c r="AL115" s="125">
        <f>AL22+AL51+AL56+AL59+AL114+AL109+AL110+AL85+AL86+AL91+AL90+AL94+AL95</f>
        <v>576</v>
      </c>
      <c r="AM115" s="126"/>
      <c r="AN115" s="127"/>
      <c r="AO115" s="125">
        <f>AO114+AO59+AO22+AO51+AO56+AO109+AO110+AO85+AO86+AO91+AO90+AO94+AO95+AO113</f>
        <v>864</v>
      </c>
      <c r="AP115" s="126"/>
      <c r="AQ115" s="127"/>
      <c r="AR115" s="125">
        <f>AR22+AR51+AR56+AR59+AR114+AR109+AR110+AR85+AR86+AR91+AR90+AR94+AR95</f>
        <v>576</v>
      </c>
      <c r="AS115" s="126"/>
      <c r="AT115" s="127"/>
      <c r="AU115" s="410">
        <f>AU22+AU51+AU56+AU59+AU114+AU109+AU110+AU85+AU86+AU91+AU90+AU94+AU95</f>
        <v>828</v>
      </c>
      <c r="AV115" s="411"/>
      <c r="AW115" s="412"/>
      <c r="AX115" s="430">
        <f>AX22+AX51+AX56+AX59+AX114+AX109+AX110+AX85+AX86+AX91+AX90+AX94+AX95</f>
        <v>576</v>
      </c>
      <c r="AY115" s="430"/>
      <c r="AZ115" s="148">
        <f>AZ22+AZ51+AZ56+AZ59+AZ85+AZ86+AZ90+AZ91+AZ94+AZ95+AZ109+AZ110+AZ114</f>
        <v>468</v>
      </c>
      <c r="BA115" s="148"/>
      <c r="BB115" s="148"/>
      <c r="BC115" s="34"/>
      <c r="BD115" s="36"/>
    </row>
    <row r="116" spans="1:56" ht="15.75" customHeight="1">
      <c r="A116" s="116" t="s">
        <v>104</v>
      </c>
      <c r="B116" s="118"/>
      <c r="C116" s="372" t="s">
        <v>105</v>
      </c>
      <c r="D116" s="373"/>
      <c r="E116" s="373"/>
      <c r="F116" s="373"/>
      <c r="G116" s="373"/>
      <c r="H116" s="373"/>
      <c r="I116" s="373"/>
      <c r="J116" s="373"/>
      <c r="K116" s="374"/>
      <c r="L116" s="199">
        <v>4</v>
      </c>
      <c r="M116" s="322"/>
      <c r="N116" s="200"/>
      <c r="O116" s="141"/>
      <c r="P116" s="142"/>
      <c r="Q116" s="141"/>
      <c r="R116" s="142"/>
      <c r="S116" s="141">
        <f>L116*36</f>
        <v>144</v>
      </c>
      <c r="T116" s="142"/>
      <c r="U116" s="141"/>
      <c r="V116" s="181"/>
      <c r="W116" s="181"/>
      <c r="X116" s="142"/>
      <c r="Y116" s="141"/>
      <c r="Z116" s="181"/>
      <c r="AA116" s="181"/>
      <c r="AB116" s="181"/>
      <c r="AC116" s="181"/>
      <c r="AD116" s="142"/>
      <c r="AE116" s="141"/>
      <c r="AF116" s="181"/>
      <c r="AG116" s="142"/>
      <c r="AH116" s="53"/>
      <c r="AI116" s="141"/>
      <c r="AJ116" s="181"/>
      <c r="AK116" s="142"/>
      <c r="AL116" s="141"/>
      <c r="AM116" s="181"/>
      <c r="AN116" s="142"/>
      <c r="AO116" s="141"/>
      <c r="AP116" s="181"/>
      <c r="AQ116" s="142"/>
      <c r="AR116" s="141"/>
      <c r="AS116" s="181"/>
      <c r="AT116" s="142"/>
      <c r="AU116" s="180"/>
      <c r="AV116" s="180"/>
      <c r="AW116" s="180"/>
      <c r="AX116" s="180"/>
      <c r="AY116" s="180"/>
      <c r="AZ116" s="192">
        <v>144</v>
      </c>
      <c r="BA116" s="192"/>
      <c r="BB116" s="192"/>
      <c r="BC116" s="35"/>
      <c r="BD116" s="1"/>
    </row>
    <row r="117" spans="1:56" ht="24" customHeight="1" thickBot="1">
      <c r="A117" s="116" t="s">
        <v>61</v>
      </c>
      <c r="B117" s="118"/>
      <c r="C117" s="162" t="s">
        <v>62</v>
      </c>
      <c r="D117" s="163"/>
      <c r="E117" s="163"/>
      <c r="F117" s="163"/>
      <c r="G117" s="163"/>
      <c r="H117" s="163"/>
      <c r="I117" s="163"/>
      <c r="J117" s="163"/>
      <c r="K117" s="164"/>
      <c r="L117" s="262">
        <v>6</v>
      </c>
      <c r="M117" s="263"/>
      <c r="N117" s="264"/>
      <c r="O117" s="125"/>
      <c r="P117" s="127"/>
      <c r="Q117" s="125"/>
      <c r="R117" s="127"/>
      <c r="S117" s="438">
        <f>L117*36</f>
        <v>216</v>
      </c>
      <c r="T117" s="439"/>
      <c r="U117" s="426"/>
      <c r="V117" s="427"/>
      <c r="W117" s="427"/>
      <c r="X117" s="428"/>
      <c r="Y117" s="426"/>
      <c r="Z117" s="427"/>
      <c r="AA117" s="427"/>
      <c r="AB117" s="427"/>
      <c r="AC117" s="427"/>
      <c r="AD117" s="428"/>
      <c r="AE117" s="124"/>
      <c r="AF117" s="124"/>
      <c r="AG117" s="124"/>
      <c r="AH117" s="124"/>
      <c r="AI117" s="124"/>
      <c r="AJ117" s="124"/>
      <c r="AK117" s="124"/>
      <c r="AL117" s="124"/>
      <c r="AM117" s="124"/>
      <c r="AN117" s="124"/>
      <c r="AO117" s="124"/>
      <c r="AP117" s="124"/>
      <c r="AQ117" s="124"/>
      <c r="AR117" s="125"/>
      <c r="AS117" s="126"/>
      <c r="AT117" s="127"/>
      <c r="AU117" s="124"/>
      <c r="AV117" s="124"/>
      <c r="AW117" s="124"/>
      <c r="AX117" s="124"/>
      <c r="AY117" s="124"/>
      <c r="AZ117" s="148"/>
      <c r="BA117" s="148"/>
      <c r="BB117" s="148"/>
      <c r="BC117" s="35"/>
      <c r="BD117" s="1"/>
    </row>
    <row r="118" spans="1:56" ht="13.5" customHeight="1" thickBot="1">
      <c r="A118" s="323" t="s">
        <v>281</v>
      </c>
      <c r="B118" s="323"/>
      <c r="C118" s="323"/>
      <c r="D118" s="323"/>
      <c r="E118" s="323"/>
      <c r="F118" s="323"/>
      <c r="G118" s="323"/>
      <c r="H118" s="323"/>
      <c r="I118" s="323"/>
      <c r="J118" s="323"/>
      <c r="K118" s="323"/>
      <c r="L118" s="323"/>
      <c r="M118" s="323"/>
      <c r="N118" s="323"/>
      <c r="O118" s="323"/>
      <c r="P118" s="323"/>
      <c r="Q118" s="323"/>
      <c r="S118" s="440" t="s">
        <v>25</v>
      </c>
      <c r="T118" s="441"/>
      <c r="U118" s="413" t="s">
        <v>194</v>
      </c>
      <c r="V118" s="413"/>
      <c r="W118" s="413"/>
      <c r="X118" s="413"/>
      <c r="Y118" s="413"/>
      <c r="Z118" s="413"/>
      <c r="AA118" s="413"/>
      <c r="AB118" s="413"/>
      <c r="AC118" s="413"/>
      <c r="AD118" s="414"/>
      <c r="AE118" s="386"/>
      <c r="AF118" s="388"/>
      <c r="AG118" s="387"/>
      <c r="AH118" s="22"/>
      <c r="AI118" s="386"/>
      <c r="AJ118" s="388"/>
      <c r="AK118" s="387"/>
      <c r="AL118" s="386"/>
      <c r="AM118" s="388"/>
      <c r="AN118" s="387"/>
      <c r="AO118" s="386">
        <v>540</v>
      </c>
      <c r="AP118" s="388"/>
      <c r="AQ118" s="387"/>
      <c r="AR118" s="386">
        <f>AR22+AR51+AR56+AR59</f>
        <v>576</v>
      </c>
      <c r="AS118" s="388"/>
      <c r="AT118" s="415"/>
      <c r="AU118" s="386">
        <f>AU22+AU51+AU56+AU59</f>
        <v>576</v>
      </c>
      <c r="AV118" s="388"/>
      <c r="AW118" s="387"/>
      <c r="AX118" s="386">
        <f>AX22+AX51+AX56+AX59</f>
        <v>432</v>
      </c>
      <c r="AY118" s="387"/>
      <c r="AZ118" s="386">
        <v>324</v>
      </c>
      <c r="BA118" s="388"/>
      <c r="BB118" s="387"/>
      <c r="BC118" s="35"/>
      <c r="BD118" s="1"/>
    </row>
    <row r="119" spans="1:56" ht="13.5" customHeight="1" thickBot="1">
      <c r="A119" s="52" t="s">
        <v>304</v>
      </c>
      <c r="B119" s="51"/>
      <c r="C119" s="51"/>
      <c r="D119" s="51"/>
      <c r="E119" s="51"/>
      <c r="F119" s="51"/>
      <c r="G119" s="51"/>
      <c r="H119" s="51"/>
      <c r="I119" s="51"/>
      <c r="J119" s="51"/>
      <c r="K119" s="51"/>
      <c r="L119" s="51"/>
      <c r="M119" s="51"/>
      <c r="N119" s="51"/>
      <c r="O119" s="51"/>
      <c r="P119" s="51"/>
      <c r="Q119" s="51"/>
      <c r="S119" s="442"/>
      <c r="T119" s="443"/>
      <c r="U119" s="288" t="s">
        <v>188</v>
      </c>
      <c r="V119" s="288"/>
      <c r="W119" s="288"/>
      <c r="X119" s="288"/>
      <c r="Y119" s="288"/>
      <c r="Z119" s="288"/>
      <c r="AA119" s="288"/>
      <c r="AB119" s="288"/>
      <c r="AC119" s="288"/>
      <c r="AD119" s="289"/>
      <c r="AE119" s="431"/>
      <c r="AF119" s="432"/>
      <c r="AG119" s="433"/>
      <c r="AH119" s="23"/>
      <c r="AI119" s="431"/>
      <c r="AJ119" s="432"/>
      <c r="AK119" s="433"/>
      <c r="AL119" s="386"/>
      <c r="AM119" s="388"/>
      <c r="AN119" s="387"/>
      <c r="AO119" s="386">
        <v>324</v>
      </c>
      <c r="AP119" s="388"/>
      <c r="AQ119" s="387"/>
      <c r="AR119" s="386"/>
      <c r="AS119" s="388"/>
      <c r="AT119" s="415"/>
      <c r="AU119" s="393"/>
      <c r="AV119" s="407"/>
      <c r="AW119" s="394"/>
      <c r="AX119" s="393"/>
      <c r="AY119" s="394"/>
      <c r="AZ119" s="393"/>
      <c r="BA119" s="407"/>
      <c r="BB119" s="394"/>
      <c r="BC119" s="31"/>
      <c r="BD119" s="1"/>
    </row>
    <row r="120" spans="1:56" ht="13.5" customHeight="1" thickBot="1">
      <c r="A120" s="51" t="s">
        <v>292</v>
      </c>
      <c r="B120" s="74"/>
      <c r="C120" s="74"/>
      <c r="D120" s="74"/>
      <c r="E120" s="74"/>
      <c r="F120" s="74"/>
      <c r="G120" s="74"/>
      <c r="H120" s="74"/>
      <c r="I120" s="74"/>
      <c r="J120" s="74"/>
      <c r="K120" s="74"/>
      <c r="L120" s="74"/>
      <c r="S120" s="442"/>
      <c r="T120" s="443"/>
      <c r="U120" s="420" t="s">
        <v>189</v>
      </c>
      <c r="V120" s="420"/>
      <c r="W120" s="420"/>
      <c r="X120" s="420"/>
      <c r="Y120" s="420"/>
      <c r="Z120" s="420"/>
      <c r="AA120" s="420"/>
      <c r="AB120" s="420"/>
      <c r="AC120" s="420"/>
      <c r="AD120" s="421"/>
      <c r="AE120" s="381"/>
      <c r="AF120" s="382"/>
      <c r="AG120" s="400"/>
      <c r="AH120" s="44"/>
      <c r="AI120" s="381"/>
      <c r="AJ120" s="382"/>
      <c r="AK120" s="400"/>
      <c r="AL120" s="381"/>
      <c r="AM120" s="382"/>
      <c r="AN120" s="400"/>
      <c r="AO120" s="381"/>
      <c r="AP120" s="382"/>
      <c r="AQ120" s="400"/>
      <c r="AR120" s="381"/>
      <c r="AS120" s="382"/>
      <c r="AT120" s="382"/>
      <c r="AU120" s="386">
        <v>252</v>
      </c>
      <c r="AV120" s="388"/>
      <c r="AW120" s="387"/>
      <c r="AX120" s="386">
        <v>144</v>
      </c>
      <c r="AY120" s="387"/>
      <c r="AZ120" s="386">
        <v>144</v>
      </c>
      <c r="BA120" s="388"/>
      <c r="BB120" s="387"/>
      <c r="BC120" s="31"/>
      <c r="BD120" s="1"/>
    </row>
    <row r="121" spans="1:56" ht="13.5" customHeight="1" thickBot="1">
      <c r="A121" t="s">
        <v>293</v>
      </c>
      <c r="S121" s="442"/>
      <c r="T121" s="443"/>
      <c r="U121" s="420" t="s">
        <v>190</v>
      </c>
      <c r="V121" s="420"/>
      <c r="W121" s="420"/>
      <c r="X121" s="420"/>
      <c r="Y121" s="420"/>
      <c r="Z121" s="420"/>
      <c r="AA121" s="420"/>
      <c r="AB121" s="420"/>
      <c r="AC121" s="420"/>
      <c r="AD121" s="421"/>
      <c r="AE121" s="381"/>
      <c r="AF121" s="382"/>
      <c r="AG121" s="400"/>
      <c r="AH121" s="44"/>
      <c r="AI121" s="381"/>
      <c r="AJ121" s="382"/>
      <c r="AK121" s="400"/>
      <c r="AL121" s="381"/>
      <c r="AM121" s="382"/>
      <c r="AN121" s="400"/>
      <c r="AO121" s="381"/>
      <c r="AP121" s="382"/>
      <c r="AQ121" s="400"/>
      <c r="AR121" s="381"/>
      <c r="AS121" s="382"/>
      <c r="AT121" s="382"/>
      <c r="AU121" s="386"/>
      <c r="AV121" s="388"/>
      <c r="AW121" s="387"/>
      <c r="AX121" s="386"/>
      <c r="AY121" s="387"/>
      <c r="AZ121" s="386">
        <v>144</v>
      </c>
      <c r="BA121" s="388"/>
      <c r="BB121" s="387"/>
      <c r="BC121" s="31"/>
      <c r="BD121" s="1"/>
    </row>
    <row r="122" spans="1:56" ht="13.5" customHeight="1" thickBot="1">
      <c r="A122" t="s">
        <v>294</v>
      </c>
      <c r="S122" s="442"/>
      <c r="T122" s="443"/>
      <c r="U122" s="288" t="s">
        <v>191</v>
      </c>
      <c r="V122" s="288"/>
      <c r="W122" s="288"/>
      <c r="X122" s="288"/>
      <c r="Y122" s="288"/>
      <c r="Z122" s="288"/>
      <c r="AA122" s="288"/>
      <c r="AB122" s="288"/>
      <c r="AC122" s="288"/>
      <c r="AD122" s="289"/>
      <c r="AE122" s="383"/>
      <c r="AF122" s="384"/>
      <c r="AG122" s="385"/>
      <c r="AH122" s="44"/>
      <c r="AI122" s="383">
        <v>5</v>
      </c>
      <c r="AJ122" s="384"/>
      <c r="AK122" s="385"/>
      <c r="AL122" s="383">
        <v>2</v>
      </c>
      <c r="AM122" s="384"/>
      <c r="AN122" s="385"/>
      <c r="AO122" s="383">
        <v>2</v>
      </c>
      <c r="AP122" s="384"/>
      <c r="AQ122" s="385"/>
      <c r="AR122" s="383">
        <v>2</v>
      </c>
      <c r="AS122" s="384"/>
      <c r="AT122" s="392"/>
      <c r="AU122" s="284">
        <v>3</v>
      </c>
      <c r="AV122" s="285"/>
      <c r="AW122" s="286"/>
      <c r="AX122" s="284">
        <v>2</v>
      </c>
      <c r="AY122" s="286"/>
      <c r="AZ122" s="284">
        <v>3</v>
      </c>
      <c r="BA122" s="285"/>
      <c r="BB122" s="286"/>
      <c r="BC122" s="31"/>
      <c r="BD122" s="1"/>
    </row>
    <row r="123" spans="1:56" ht="15" customHeight="1" thickBot="1">
      <c r="A123" t="s">
        <v>156</v>
      </c>
      <c r="S123" s="442"/>
      <c r="T123" s="443"/>
      <c r="U123" s="288" t="s">
        <v>192</v>
      </c>
      <c r="V123" s="288"/>
      <c r="W123" s="288"/>
      <c r="X123" s="288"/>
      <c r="Y123" s="288"/>
      <c r="Z123" s="288"/>
      <c r="AA123" s="288"/>
      <c r="AB123" s="288"/>
      <c r="AC123" s="288"/>
      <c r="AD123" s="289"/>
      <c r="AE123" s="378">
        <v>2</v>
      </c>
      <c r="AF123" s="379"/>
      <c r="AG123" s="380"/>
      <c r="AH123" s="43"/>
      <c r="AI123" s="378">
        <v>7</v>
      </c>
      <c r="AJ123" s="379"/>
      <c r="AK123" s="380"/>
      <c r="AL123" s="378">
        <v>4</v>
      </c>
      <c r="AM123" s="379"/>
      <c r="AN123" s="380"/>
      <c r="AO123" s="378">
        <v>6</v>
      </c>
      <c r="AP123" s="379"/>
      <c r="AQ123" s="380"/>
      <c r="AR123" s="378">
        <v>2</v>
      </c>
      <c r="AS123" s="379"/>
      <c r="AT123" s="379"/>
      <c r="AU123" s="383">
        <v>4</v>
      </c>
      <c r="AV123" s="384"/>
      <c r="AW123" s="385"/>
      <c r="AX123" s="383">
        <v>4</v>
      </c>
      <c r="AY123" s="385"/>
      <c r="AZ123" s="383">
        <v>6</v>
      </c>
      <c r="BA123" s="384"/>
      <c r="BB123" s="385"/>
      <c r="BC123" s="31"/>
      <c r="BD123" s="1"/>
    </row>
    <row r="124" spans="1:56" ht="15" customHeight="1" thickBot="1">
      <c r="A124" t="s">
        <v>295</v>
      </c>
      <c r="S124" s="444"/>
      <c r="T124" s="445"/>
      <c r="U124" s="395" t="s">
        <v>193</v>
      </c>
      <c r="V124" s="395"/>
      <c r="W124" s="395"/>
      <c r="X124" s="395"/>
      <c r="Y124" s="395"/>
      <c r="Z124" s="395"/>
      <c r="AA124" s="395"/>
      <c r="AB124" s="395"/>
      <c r="AC124" s="395"/>
      <c r="AD124" s="396"/>
      <c r="AE124" s="417">
        <v>1</v>
      </c>
      <c r="AF124" s="416"/>
      <c r="AG124" s="418"/>
      <c r="AH124" s="45"/>
      <c r="AI124" s="417"/>
      <c r="AJ124" s="416"/>
      <c r="AK124" s="418"/>
      <c r="AL124" s="417">
        <v>1</v>
      </c>
      <c r="AM124" s="416"/>
      <c r="AN124" s="418"/>
      <c r="AO124" s="417">
        <v>1</v>
      </c>
      <c r="AP124" s="416"/>
      <c r="AQ124" s="418"/>
      <c r="AR124" s="416">
        <v>1</v>
      </c>
      <c r="AS124" s="416"/>
      <c r="AT124" s="416"/>
      <c r="AU124" s="386">
        <v>1</v>
      </c>
      <c r="AV124" s="388"/>
      <c r="AW124" s="387"/>
      <c r="AX124" s="386">
        <v>1</v>
      </c>
      <c r="AY124" s="387"/>
      <c r="AZ124" s="386"/>
      <c r="BA124" s="388"/>
      <c r="BB124" s="387"/>
      <c r="BC124" s="31"/>
      <c r="BD124" s="1"/>
    </row>
    <row r="125" spans="1:56" ht="15" customHeight="1">
      <c r="A125" s="36" t="s">
        <v>167</v>
      </c>
      <c r="B125" s="10"/>
      <c r="C125" s="26"/>
      <c r="D125" s="26"/>
      <c r="E125" s="26"/>
      <c r="F125" s="26"/>
      <c r="G125" s="26"/>
      <c r="H125" s="26"/>
      <c r="I125" s="236">
        <f>(U115+Y115+864+144)/(S115+144)*100</f>
        <v>54.966887417218544</v>
      </c>
      <c r="J125" s="236"/>
      <c r="S125" s="15"/>
      <c r="T125" s="15"/>
      <c r="U125" s="16"/>
      <c r="V125" s="16"/>
      <c r="W125" s="16"/>
      <c r="X125" s="16"/>
      <c r="Y125" s="16"/>
      <c r="Z125" s="16"/>
      <c r="AA125" s="16"/>
      <c r="AB125" s="16"/>
      <c r="AC125" s="16"/>
      <c r="AD125" s="16"/>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31"/>
      <c r="BD125" s="1"/>
    </row>
    <row r="126" spans="1:56" ht="15" customHeight="1">
      <c r="A126" s="36"/>
      <c r="B126" s="10"/>
      <c r="C126" s="26"/>
      <c r="D126" s="26"/>
      <c r="E126" s="26"/>
      <c r="F126" s="26"/>
      <c r="G126" s="26"/>
      <c r="H126" s="26"/>
      <c r="I126" s="103"/>
      <c r="J126" s="103"/>
      <c r="S126" s="15"/>
      <c r="T126" s="15"/>
      <c r="U126" s="16"/>
      <c r="V126" s="16"/>
      <c r="W126" s="16"/>
      <c r="X126" s="16"/>
      <c r="Y126" s="16"/>
      <c r="Z126" s="16"/>
      <c r="AA126" s="16"/>
      <c r="AB126" s="16"/>
      <c r="AC126" s="16"/>
      <c r="AD126" s="16"/>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31"/>
      <c r="BD126" s="1"/>
    </row>
    <row r="127" spans="1:56" ht="15" customHeight="1">
      <c r="A127" s="36"/>
      <c r="B127" s="10"/>
      <c r="C127" s="26"/>
      <c r="D127" s="26"/>
      <c r="E127" s="26"/>
      <c r="F127" s="26"/>
      <c r="G127" s="26"/>
      <c r="H127" s="26"/>
      <c r="I127" s="103"/>
      <c r="J127" s="103"/>
      <c r="S127" s="15"/>
      <c r="T127" s="15"/>
      <c r="U127" s="16"/>
      <c r="V127" s="16"/>
      <c r="W127" s="16"/>
      <c r="X127" s="16"/>
      <c r="Y127" s="16"/>
      <c r="Z127" s="16"/>
      <c r="AA127" s="16"/>
      <c r="AB127" s="16"/>
      <c r="AC127" s="16"/>
      <c r="AD127" s="16"/>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31"/>
      <c r="BD127" s="1"/>
    </row>
    <row r="128" spans="1:55" ht="12.75">
      <c r="A128" s="324" t="s">
        <v>214</v>
      </c>
      <c r="B128" s="324"/>
      <c r="C128" s="324"/>
      <c r="D128" s="324"/>
      <c r="E128" s="324"/>
      <c r="F128" s="324"/>
      <c r="G128" s="324"/>
      <c r="H128" s="324"/>
      <c r="I128" s="324"/>
      <c r="J128" s="324"/>
      <c r="K128" s="324"/>
      <c r="L128" s="324"/>
      <c r="M128" s="324"/>
      <c r="N128" s="324"/>
      <c r="O128" s="324"/>
      <c r="P128" s="324"/>
      <c r="Q128" s="324"/>
      <c r="R128" s="47"/>
      <c r="S128" s="47"/>
      <c r="T128" s="47"/>
      <c r="U128" s="16"/>
      <c r="V128" s="16"/>
      <c r="W128" s="16"/>
      <c r="X128" s="16"/>
      <c r="Y128" s="16"/>
      <c r="Z128" s="16"/>
      <c r="AA128" s="16"/>
      <c r="AB128" s="16"/>
      <c r="AC128" s="16"/>
      <c r="AD128" s="16"/>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row>
    <row r="129" spans="1:54" ht="12.75">
      <c r="A129" s="325"/>
      <c r="B129" s="325"/>
      <c r="C129" s="325"/>
      <c r="D129" s="325"/>
      <c r="E129" s="325"/>
      <c r="F129" s="325"/>
      <c r="G129" s="325"/>
      <c r="H129" s="325"/>
      <c r="I129" s="325"/>
      <c r="J129" s="325"/>
      <c r="K129" s="325"/>
      <c r="L129" s="325"/>
      <c r="M129" s="325"/>
      <c r="N129" s="325"/>
      <c r="O129" s="325"/>
      <c r="P129" s="325"/>
      <c r="Q129" s="325"/>
      <c r="R129" s="47"/>
      <c r="S129" s="47"/>
      <c r="T129" s="47"/>
      <c r="U129" s="16"/>
      <c r="V129" s="16"/>
      <c r="W129" s="16"/>
      <c r="X129" s="16"/>
      <c r="Y129" s="16"/>
      <c r="Z129" s="16"/>
      <c r="AA129" s="16"/>
      <c r="AB129" s="16"/>
      <c r="AC129" s="16"/>
      <c r="AD129" s="16"/>
      <c r="AE129" s="8"/>
      <c r="AF129" s="8"/>
      <c r="AG129" s="8"/>
      <c r="AH129" s="14"/>
      <c r="AI129" s="8"/>
      <c r="AJ129" s="8"/>
      <c r="AK129" s="8"/>
      <c r="AL129" s="8"/>
      <c r="AM129" s="8"/>
      <c r="AN129" s="8"/>
      <c r="AO129" s="8"/>
      <c r="AP129" s="8"/>
      <c r="AQ129" s="8"/>
      <c r="AR129" s="8"/>
      <c r="AS129" s="8"/>
      <c r="AT129" s="8"/>
      <c r="AU129" s="8"/>
      <c r="AV129" s="8"/>
      <c r="AW129" s="8"/>
      <c r="AX129" s="8"/>
      <c r="AY129" s="8"/>
      <c r="AZ129" s="8"/>
      <c r="BA129" s="8"/>
      <c r="BB129" s="8"/>
    </row>
    <row r="130" spans="1:54" ht="12.75">
      <c r="A130" s="48" t="s">
        <v>109</v>
      </c>
      <c r="B130" s="49"/>
      <c r="C130" s="49"/>
      <c r="D130" s="49"/>
      <c r="E130" s="49"/>
      <c r="F130" s="49"/>
      <c r="G130" s="49"/>
      <c r="H130" s="49"/>
      <c r="I130" s="49"/>
      <c r="J130" s="49"/>
      <c r="K130" s="49"/>
      <c r="L130" s="49"/>
      <c r="M130" s="49"/>
      <c r="N130" s="50"/>
      <c r="O130" s="237" t="s">
        <v>215</v>
      </c>
      <c r="P130" s="238"/>
      <c r="Q130" s="239"/>
      <c r="R130" s="1"/>
      <c r="S130" s="15"/>
      <c r="T130" s="38"/>
      <c r="U130" s="16"/>
      <c r="V130" s="16"/>
      <c r="W130" s="16"/>
      <c r="X130" s="16"/>
      <c r="Y130" s="16"/>
      <c r="Z130" s="16"/>
      <c r="AA130" s="406" t="s">
        <v>117</v>
      </c>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6"/>
      <c r="AY130" s="406"/>
      <c r="AZ130" s="406"/>
      <c r="BA130" s="406"/>
      <c r="BB130" s="406"/>
    </row>
    <row r="131" spans="1:54" ht="12.75">
      <c r="A131" s="48" t="s">
        <v>59</v>
      </c>
      <c r="B131" s="49"/>
      <c r="C131" s="49"/>
      <c r="D131" s="49"/>
      <c r="E131" s="49"/>
      <c r="F131" s="49"/>
      <c r="G131" s="49"/>
      <c r="H131" s="49"/>
      <c r="I131" s="49"/>
      <c r="J131" s="49"/>
      <c r="K131" s="49"/>
      <c r="L131" s="49"/>
      <c r="M131" s="49"/>
      <c r="N131" s="50"/>
      <c r="O131" s="237" t="s">
        <v>272</v>
      </c>
      <c r="P131" s="238"/>
      <c r="Q131" s="239"/>
      <c r="R131" s="39"/>
      <c r="S131" s="1"/>
      <c r="T131" s="38"/>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6"/>
      <c r="AY131" s="406"/>
      <c r="AZ131" s="406"/>
      <c r="BA131" s="406"/>
      <c r="BB131" s="406"/>
    </row>
    <row r="132" spans="1:54" ht="12.75">
      <c r="A132" s="48" t="s">
        <v>110</v>
      </c>
      <c r="B132" s="49"/>
      <c r="C132" s="49"/>
      <c r="D132" s="49"/>
      <c r="E132" s="49"/>
      <c r="F132" s="49"/>
      <c r="G132" s="49"/>
      <c r="H132" s="49"/>
      <c r="I132" s="49"/>
      <c r="J132" s="49"/>
      <c r="K132" s="49"/>
      <c r="L132" s="49"/>
      <c r="M132" s="49"/>
      <c r="N132" s="50"/>
      <c r="O132" s="237" t="s">
        <v>273</v>
      </c>
      <c r="P132" s="238"/>
      <c r="Q132" s="239"/>
      <c r="R132" s="39"/>
      <c r="S132" s="1"/>
      <c r="T132" s="38"/>
      <c r="AA132" s="429" t="s">
        <v>18</v>
      </c>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29"/>
      <c r="AY132" s="429"/>
      <c r="AZ132" s="429"/>
      <c r="BA132" s="429"/>
      <c r="BB132" s="429"/>
    </row>
    <row r="133" spans="1:54" ht="12.75">
      <c r="A133" s="48" t="s">
        <v>111</v>
      </c>
      <c r="B133" s="49"/>
      <c r="C133" s="49"/>
      <c r="D133" s="49"/>
      <c r="E133" s="49"/>
      <c r="F133" s="49"/>
      <c r="G133" s="49"/>
      <c r="H133" s="49"/>
      <c r="I133" s="49"/>
      <c r="J133" s="49"/>
      <c r="K133" s="49"/>
      <c r="L133" s="49"/>
      <c r="M133" s="49"/>
      <c r="N133" s="50"/>
      <c r="O133" s="237" t="s">
        <v>115</v>
      </c>
      <c r="P133" s="238"/>
      <c r="Q133" s="239"/>
      <c r="R133" s="39"/>
      <c r="S133" s="1"/>
      <c r="T133" s="38"/>
      <c r="AA133" s="283" t="s">
        <v>118</v>
      </c>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row>
    <row r="134" spans="1:54" ht="12.75">
      <c r="A134" s="88" t="s">
        <v>60</v>
      </c>
      <c r="B134" s="89"/>
      <c r="C134" s="89"/>
      <c r="D134" s="89"/>
      <c r="E134" s="89"/>
      <c r="F134" s="89"/>
      <c r="G134" s="89"/>
      <c r="H134" s="89"/>
      <c r="I134" s="89"/>
      <c r="J134" s="89"/>
      <c r="K134" s="89"/>
      <c r="L134" s="89"/>
      <c r="M134" s="89"/>
      <c r="N134" s="90"/>
      <c r="O134" s="237" t="s">
        <v>114</v>
      </c>
      <c r="P134" s="238"/>
      <c r="Q134" s="239"/>
      <c r="R134" s="39"/>
      <c r="S134" s="1"/>
      <c r="T134" s="38"/>
      <c r="AA134" s="283" t="s">
        <v>119</v>
      </c>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row>
    <row r="135" spans="1:54" ht="12.75">
      <c r="A135" s="48" t="s">
        <v>62</v>
      </c>
      <c r="B135" s="49"/>
      <c r="C135" s="49"/>
      <c r="D135" s="49"/>
      <c r="E135" s="49"/>
      <c r="F135" s="49"/>
      <c r="G135" s="49"/>
      <c r="H135" s="49"/>
      <c r="I135" s="49"/>
      <c r="J135" s="49"/>
      <c r="K135" s="49"/>
      <c r="L135" s="49"/>
      <c r="M135" s="49"/>
      <c r="N135" s="50"/>
      <c r="O135" s="237" t="s">
        <v>116</v>
      </c>
      <c r="P135" s="238"/>
      <c r="Q135" s="239"/>
      <c r="R135" s="38"/>
      <c r="S135" s="4"/>
      <c r="T135" s="38"/>
      <c r="AA135" s="283" t="s">
        <v>120</v>
      </c>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row>
    <row r="136" spans="1:54" ht="12.75">
      <c r="A136" s="48" t="s">
        <v>112</v>
      </c>
      <c r="B136" s="49"/>
      <c r="C136" s="49"/>
      <c r="D136" s="49"/>
      <c r="E136" s="49"/>
      <c r="F136" s="49"/>
      <c r="G136" s="49"/>
      <c r="H136" s="49"/>
      <c r="I136" s="49"/>
      <c r="J136" s="49"/>
      <c r="K136" s="49"/>
      <c r="L136" s="49"/>
      <c r="M136" s="49"/>
      <c r="N136" s="50"/>
      <c r="O136" s="237" t="s">
        <v>216</v>
      </c>
      <c r="P136" s="238"/>
      <c r="Q136" s="239"/>
      <c r="R136" s="46"/>
      <c r="S136" s="1"/>
      <c r="T136" s="38"/>
      <c r="AA136" s="321" t="s">
        <v>121</v>
      </c>
      <c r="AB136" s="321"/>
      <c r="AC136" s="321"/>
      <c r="AD136" s="321"/>
      <c r="AE136" s="321"/>
      <c r="AF136" s="321"/>
      <c r="AG136" s="321"/>
      <c r="AH136" s="321"/>
      <c r="AI136" s="321"/>
      <c r="AJ136" s="321"/>
      <c r="AK136" s="321"/>
      <c r="AL136" s="321"/>
      <c r="AM136" s="321"/>
      <c r="AN136" s="321"/>
      <c r="AO136" s="321"/>
      <c r="AP136" s="321"/>
      <c r="AQ136" s="321"/>
      <c r="AR136" s="321"/>
      <c r="AS136" s="321"/>
      <c r="AT136" s="321"/>
      <c r="AU136" s="321"/>
      <c r="AV136" s="321"/>
      <c r="AW136" s="321"/>
      <c r="AX136" s="321"/>
      <c r="AY136" s="321"/>
      <c r="AZ136" s="321"/>
      <c r="BA136" s="321"/>
      <c r="BB136" s="321"/>
    </row>
    <row r="137" spans="1:54" ht="12.75">
      <c r="A137" s="48" t="s">
        <v>113</v>
      </c>
      <c r="B137" s="49"/>
      <c r="C137" s="49"/>
      <c r="D137" s="49"/>
      <c r="E137" s="49"/>
      <c r="F137" s="49"/>
      <c r="G137" s="49"/>
      <c r="H137" s="49"/>
      <c r="I137" s="49"/>
      <c r="J137" s="49"/>
      <c r="K137" s="49"/>
      <c r="L137" s="49"/>
      <c r="M137" s="49"/>
      <c r="N137" s="50"/>
      <c r="O137" s="237" t="s">
        <v>217</v>
      </c>
      <c r="P137" s="238"/>
      <c r="Q137" s="239"/>
      <c r="R137" s="46"/>
      <c r="S137" s="1"/>
      <c r="T137" s="38"/>
      <c r="AA137" s="283" t="s">
        <v>122</v>
      </c>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row>
    <row r="138" spans="1:54" ht="9" customHeight="1">
      <c r="A138" s="5"/>
      <c r="B138" s="5"/>
      <c r="C138" s="5"/>
      <c r="D138" s="5"/>
      <c r="E138" s="5"/>
      <c r="F138" s="5"/>
      <c r="G138" s="5"/>
      <c r="H138" s="5"/>
      <c r="I138" s="5"/>
      <c r="J138" s="5"/>
      <c r="K138" s="39"/>
      <c r="L138" s="39"/>
      <c r="M138" s="39"/>
      <c r="N138" s="39"/>
      <c r="O138" s="39"/>
      <c r="P138" s="39"/>
      <c r="Q138" s="46"/>
      <c r="R138" s="46"/>
      <c r="S138" s="1"/>
      <c r="T138" s="38"/>
      <c r="AA138" s="283" t="s">
        <v>123</v>
      </c>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row>
    <row r="139" spans="1:54" ht="12.75">
      <c r="A139" s="1"/>
      <c r="B139" s="10"/>
      <c r="C139" s="26"/>
      <c r="D139" s="26"/>
      <c r="E139" s="26"/>
      <c r="F139" s="26"/>
      <c r="G139" s="26"/>
      <c r="H139" s="26"/>
      <c r="I139" s="26"/>
      <c r="J139" s="26"/>
      <c r="K139" s="26"/>
      <c r="L139" s="26"/>
      <c r="M139" s="11"/>
      <c r="N139" s="11"/>
      <c r="O139" s="11"/>
      <c r="P139" s="11"/>
      <c r="Q139" s="11"/>
      <c r="R139" s="11"/>
      <c r="S139" s="1"/>
      <c r="T139" s="1"/>
      <c r="AA139" s="283" t="s">
        <v>124</v>
      </c>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row>
    <row r="140" spans="12:54" ht="11.25" customHeight="1">
      <c r="L140" s="26"/>
      <c r="M140" s="11"/>
      <c r="N140" s="11"/>
      <c r="O140" s="11"/>
      <c r="P140" s="11"/>
      <c r="Q140" s="11"/>
      <c r="R140" s="11"/>
      <c r="S140" s="1"/>
      <c r="T140" s="1"/>
      <c r="AA140" s="419" t="s">
        <v>125</v>
      </c>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19"/>
      <c r="AZ140" s="419"/>
      <c r="BA140" s="419"/>
      <c r="BB140" s="419"/>
    </row>
    <row r="141" spans="2:54" ht="9.75" customHeight="1">
      <c r="B141" s="10"/>
      <c r="C141" s="12"/>
      <c r="D141" s="12"/>
      <c r="E141" s="12"/>
      <c r="F141" s="12"/>
      <c r="G141" s="12"/>
      <c r="H141" s="12"/>
      <c r="I141" s="12"/>
      <c r="J141" s="12"/>
      <c r="K141" s="12"/>
      <c r="L141" s="12"/>
      <c r="M141" s="11"/>
      <c r="N141" s="11"/>
      <c r="O141" s="11"/>
      <c r="P141" s="11"/>
      <c r="Q141" s="11"/>
      <c r="R141" s="11"/>
      <c r="AA141" s="419"/>
      <c r="AB141" s="419"/>
      <c r="AC141" s="419"/>
      <c r="AD141" s="419"/>
      <c r="AE141" s="419"/>
      <c r="AF141" s="419"/>
      <c r="AG141" s="419"/>
      <c r="AH141" s="419"/>
      <c r="AI141" s="419"/>
      <c r="AJ141" s="419"/>
      <c r="AK141" s="419"/>
      <c r="AL141" s="419"/>
      <c r="AM141" s="419"/>
      <c r="AN141" s="419"/>
      <c r="AO141" s="419"/>
      <c r="AP141" s="419"/>
      <c r="AQ141" s="419"/>
      <c r="AR141" s="419"/>
      <c r="AS141" s="419"/>
      <c r="AT141" s="419"/>
      <c r="AU141" s="419"/>
      <c r="AV141" s="419"/>
      <c r="AW141" s="419"/>
      <c r="AX141" s="419"/>
      <c r="AY141" s="419"/>
      <c r="AZ141" s="419"/>
      <c r="BA141" s="419"/>
      <c r="BB141" s="419"/>
    </row>
    <row r="142" spans="2:54" ht="9.75" customHeight="1">
      <c r="B142" s="13"/>
      <c r="C142" s="1"/>
      <c r="D142" s="1"/>
      <c r="E142" s="1"/>
      <c r="F142" s="1"/>
      <c r="G142" s="1"/>
      <c r="H142" s="1"/>
      <c r="I142" s="1"/>
      <c r="J142" s="1"/>
      <c r="K142" s="1"/>
      <c r="L142" s="1"/>
      <c r="M142" s="11"/>
      <c r="N142" s="11"/>
      <c r="O142" s="11"/>
      <c r="P142" s="11"/>
      <c r="Q142" s="11"/>
      <c r="R142" s="11"/>
      <c r="AA142" s="321" t="s">
        <v>126</v>
      </c>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321"/>
    </row>
    <row r="143" spans="2:54" ht="8.25" customHeight="1">
      <c r="B143" s="10"/>
      <c r="C143" s="1"/>
      <c r="D143" s="1"/>
      <c r="E143" s="1"/>
      <c r="F143" s="1"/>
      <c r="G143" s="1"/>
      <c r="H143" s="1"/>
      <c r="I143" s="1"/>
      <c r="J143" s="1"/>
      <c r="K143" s="1"/>
      <c r="L143" s="1"/>
      <c r="M143" s="11"/>
      <c r="N143" s="11"/>
      <c r="O143" s="11"/>
      <c r="P143" s="11"/>
      <c r="Q143" s="11"/>
      <c r="R143" s="11"/>
      <c r="AA143" s="283" t="s">
        <v>127</v>
      </c>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row>
    <row r="144" spans="19:54" ht="9" customHeight="1">
      <c r="S144" s="2"/>
      <c r="T144" s="2"/>
      <c r="AA144" s="283" t="s">
        <v>128</v>
      </c>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row>
    <row r="145" spans="18:54" ht="9" customHeight="1">
      <c r="R145" s="4"/>
      <c r="S145" s="2"/>
      <c r="T145" s="2"/>
      <c r="AA145" s="283" t="s">
        <v>129</v>
      </c>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row>
    <row r="146" spans="2:54" ht="9" customHeight="1">
      <c r="B146" s="19"/>
      <c r="C146" s="28"/>
      <c r="D146" s="5"/>
      <c r="E146" s="5"/>
      <c r="F146" s="5"/>
      <c r="G146" s="5"/>
      <c r="H146" s="5"/>
      <c r="I146" s="5"/>
      <c r="J146" s="5"/>
      <c r="K146" s="5"/>
      <c r="L146" s="25"/>
      <c r="M146" s="1"/>
      <c r="N146" s="1"/>
      <c r="O146" s="1"/>
      <c r="P146" s="1"/>
      <c r="Q146" s="1"/>
      <c r="R146" s="1"/>
      <c r="S146" s="1"/>
      <c r="T146" s="2"/>
      <c r="AA146" s="283" t="s">
        <v>130</v>
      </c>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row>
    <row r="147" spans="2:54" ht="9.75" customHeight="1">
      <c r="B147" s="10"/>
      <c r="C147" s="11"/>
      <c r="D147" s="11"/>
      <c r="E147" s="11"/>
      <c r="F147" s="11"/>
      <c r="G147" s="11"/>
      <c r="H147" s="11"/>
      <c r="I147" s="11"/>
      <c r="J147" s="11"/>
      <c r="K147" s="11"/>
      <c r="L147" s="11"/>
      <c r="M147" s="11"/>
      <c r="N147" s="11"/>
      <c r="O147" s="11"/>
      <c r="P147" s="11"/>
      <c r="Q147" s="11"/>
      <c r="R147" s="4"/>
      <c r="S147" s="1"/>
      <c r="T147" s="1"/>
      <c r="AA147" s="283" t="s">
        <v>131</v>
      </c>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row>
    <row r="148" spans="2:54" ht="9.75" customHeight="1">
      <c r="B148" s="6"/>
      <c r="C148" s="11"/>
      <c r="D148" s="11"/>
      <c r="E148" s="11"/>
      <c r="F148" s="11"/>
      <c r="G148" s="11"/>
      <c r="H148" s="11"/>
      <c r="I148" s="11"/>
      <c r="J148" s="11"/>
      <c r="K148" s="11"/>
      <c r="L148" s="11"/>
      <c r="M148" s="11"/>
      <c r="N148" s="11"/>
      <c r="O148" s="11"/>
      <c r="P148" s="11"/>
      <c r="Q148" s="11"/>
      <c r="R148" s="1"/>
      <c r="S148" s="1"/>
      <c r="T148" s="1"/>
      <c r="AA148" s="283" t="s">
        <v>132</v>
      </c>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row>
    <row r="149" spans="2:54" ht="10.5" customHeight="1">
      <c r="B149" s="6"/>
      <c r="C149" s="11"/>
      <c r="D149" s="11"/>
      <c r="E149" s="11"/>
      <c r="F149" s="11"/>
      <c r="G149" s="11"/>
      <c r="H149" s="11"/>
      <c r="I149" s="11"/>
      <c r="J149" s="11"/>
      <c r="K149" s="11"/>
      <c r="L149" s="11"/>
      <c r="M149" s="11"/>
      <c r="N149" s="11"/>
      <c r="O149" s="11"/>
      <c r="P149" s="11"/>
      <c r="Q149" s="11"/>
      <c r="R149" s="1"/>
      <c r="S149" s="1"/>
      <c r="T149" s="1"/>
      <c r="AA149" s="283" t="s">
        <v>133</v>
      </c>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row>
    <row r="150" spans="2:54" ht="8.25" customHeight="1">
      <c r="B150" s="6"/>
      <c r="C150" s="11"/>
      <c r="D150" s="11"/>
      <c r="E150" s="11"/>
      <c r="F150" s="11"/>
      <c r="G150" s="11"/>
      <c r="H150" s="11"/>
      <c r="I150" s="11"/>
      <c r="J150" s="11"/>
      <c r="K150" s="11"/>
      <c r="L150" s="11"/>
      <c r="M150" s="11"/>
      <c r="N150" s="11"/>
      <c r="O150" s="11"/>
      <c r="P150" s="11"/>
      <c r="Q150" s="11"/>
      <c r="R150" s="1"/>
      <c r="S150" s="1"/>
      <c r="T150" s="1"/>
      <c r="AA150" s="283" t="s">
        <v>134</v>
      </c>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row>
    <row r="151" spans="2:54" ht="13.5" customHeight="1">
      <c r="B151" s="4"/>
      <c r="C151" s="11"/>
      <c r="D151" s="11"/>
      <c r="E151" s="11"/>
      <c r="F151" s="11"/>
      <c r="G151" s="11"/>
      <c r="H151" s="11"/>
      <c r="I151" s="11"/>
      <c r="J151" s="11"/>
      <c r="K151" s="11"/>
      <c r="L151" s="11"/>
      <c r="M151" s="11"/>
      <c r="N151" s="11"/>
      <c r="O151" s="11"/>
      <c r="P151" s="11"/>
      <c r="Q151" s="11"/>
      <c r="R151" s="1"/>
      <c r="S151" s="1"/>
      <c r="T151" s="1"/>
      <c r="AA151" s="397" t="s">
        <v>135</v>
      </c>
      <c r="AB151" s="398"/>
      <c r="AC151" s="398"/>
      <c r="AD151" s="398"/>
      <c r="AE151" s="398"/>
      <c r="AF151" s="398"/>
      <c r="AG151" s="398"/>
      <c r="AH151" s="398"/>
      <c r="AI151" s="398"/>
      <c r="AJ151" s="398"/>
      <c r="AK151" s="398"/>
      <c r="AL151" s="398"/>
      <c r="AM151" s="398"/>
      <c r="AN151" s="398"/>
      <c r="AO151" s="398"/>
      <c r="AP151" s="398"/>
      <c r="AQ151" s="398"/>
      <c r="AR151" s="398"/>
      <c r="AS151" s="398"/>
      <c r="AT151" s="398"/>
      <c r="AU151" s="398"/>
      <c r="AV151" s="398"/>
      <c r="AW151" s="398"/>
      <c r="AX151" s="398"/>
      <c r="AY151" s="398"/>
      <c r="AZ151" s="398"/>
      <c r="BA151" s="398"/>
      <c r="BB151" s="399"/>
    </row>
    <row r="152" spans="27:54" ht="12.75">
      <c r="AA152" s="287" t="s">
        <v>136</v>
      </c>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row>
    <row r="153" spans="27:54" ht="9" customHeight="1">
      <c r="AA153" s="283" t="s">
        <v>137</v>
      </c>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row>
    <row r="154" spans="27:54" ht="8.25" customHeight="1">
      <c r="AA154" s="283" t="s">
        <v>138</v>
      </c>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row>
    <row r="155" spans="27:54" ht="9.75" customHeight="1">
      <c r="AA155" s="283" t="s">
        <v>139</v>
      </c>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row>
    <row r="156" spans="27:54" ht="9" customHeight="1">
      <c r="AA156" s="283" t="s">
        <v>140</v>
      </c>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row>
    <row r="157" spans="27:54" ht="9" customHeight="1">
      <c r="AA157" s="287" t="s">
        <v>26</v>
      </c>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row>
    <row r="158" spans="27:54" ht="9" customHeight="1">
      <c r="AA158" s="321" t="s">
        <v>141</v>
      </c>
      <c r="AB158" s="321"/>
      <c r="AC158" s="321"/>
      <c r="AD158" s="321"/>
      <c r="AE158" s="321"/>
      <c r="AF158" s="321"/>
      <c r="AG158" s="321"/>
      <c r="AH158" s="321"/>
      <c r="AI158" s="321"/>
      <c r="AJ158" s="321"/>
      <c r="AK158" s="321"/>
      <c r="AL158" s="321"/>
      <c r="AM158" s="321"/>
      <c r="AN158" s="321"/>
      <c r="AO158" s="321"/>
      <c r="AP158" s="321"/>
      <c r="AQ158" s="321"/>
      <c r="AR158" s="321"/>
      <c r="AS158" s="321"/>
      <c r="AT158" s="321"/>
      <c r="AU158" s="321"/>
      <c r="AV158" s="321"/>
      <c r="AW158" s="321"/>
      <c r="AX158" s="321"/>
      <c r="AY158" s="321"/>
      <c r="AZ158" s="321"/>
      <c r="BA158" s="321"/>
      <c r="BB158" s="321"/>
    </row>
    <row r="159" spans="27:54" ht="9" customHeight="1">
      <c r="AA159" s="321" t="s">
        <v>142</v>
      </c>
      <c r="AB159" s="321"/>
      <c r="AC159" s="321"/>
      <c r="AD159" s="321"/>
      <c r="AE159" s="321"/>
      <c r="AF159" s="321"/>
      <c r="AG159" s="321"/>
      <c r="AH159" s="321"/>
      <c r="AI159" s="321"/>
      <c r="AJ159" s="321"/>
      <c r="AK159" s="321"/>
      <c r="AL159" s="321"/>
      <c r="AM159" s="321"/>
      <c r="AN159" s="321"/>
      <c r="AO159" s="321"/>
      <c r="AP159" s="321"/>
      <c r="AQ159" s="321"/>
      <c r="AR159" s="321"/>
      <c r="AS159" s="321"/>
      <c r="AT159" s="321"/>
      <c r="AU159" s="321"/>
      <c r="AV159" s="321"/>
      <c r="AW159" s="321"/>
      <c r="AX159" s="321"/>
      <c r="AY159" s="321"/>
      <c r="AZ159" s="321"/>
      <c r="BA159" s="321"/>
      <c r="BB159" s="321"/>
    </row>
    <row r="160" spans="27:54" ht="9.75" customHeight="1">
      <c r="AA160" s="321" t="s">
        <v>143</v>
      </c>
      <c r="AB160" s="321"/>
      <c r="AC160" s="321"/>
      <c r="AD160" s="321"/>
      <c r="AE160" s="321"/>
      <c r="AF160" s="321"/>
      <c r="AG160" s="321"/>
      <c r="AH160" s="321"/>
      <c r="AI160" s="321"/>
      <c r="AJ160" s="321"/>
      <c r="AK160" s="321"/>
      <c r="AL160" s="321"/>
      <c r="AM160" s="321"/>
      <c r="AN160" s="321"/>
      <c r="AO160" s="321"/>
      <c r="AP160" s="321"/>
      <c r="AQ160" s="321"/>
      <c r="AR160" s="321"/>
      <c r="AS160" s="321"/>
      <c r="AT160" s="321"/>
      <c r="AU160" s="321"/>
      <c r="AV160" s="321"/>
      <c r="AW160" s="321"/>
      <c r="AX160" s="321"/>
      <c r="AY160" s="321"/>
      <c r="AZ160" s="321"/>
      <c r="BA160" s="321"/>
      <c r="BB160" s="321"/>
    </row>
    <row r="161" spans="27:54" ht="12.75">
      <c r="AA161" s="321" t="s">
        <v>144</v>
      </c>
      <c r="AB161" s="321"/>
      <c r="AC161" s="321"/>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1"/>
      <c r="AY161" s="321"/>
      <c r="AZ161" s="321"/>
      <c r="BA161" s="321"/>
      <c r="BB161" s="321"/>
    </row>
    <row r="162" spans="27:54" ht="12.75">
      <c r="AA162" s="320" t="s">
        <v>145</v>
      </c>
      <c r="AB162" s="320"/>
      <c r="AC162" s="320"/>
      <c r="AD162" s="320"/>
      <c r="AE162" s="320"/>
      <c r="AF162" s="320"/>
      <c r="AG162" s="320"/>
      <c r="AH162" s="320"/>
      <c r="AI162" s="320"/>
      <c r="AJ162" s="320"/>
      <c r="AK162" s="320"/>
      <c r="AL162" s="320"/>
      <c r="AM162" s="320"/>
      <c r="AN162" s="320"/>
      <c r="AO162" s="320"/>
      <c r="AP162" s="320"/>
      <c r="AQ162" s="320"/>
      <c r="AR162" s="320"/>
      <c r="AS162" s="320"/>
      <c r="AT162" s="320"/>
      <c r="AU162" s="320"/>
      <c r="AV162" s="320"/>
      <c r="AW162" s="320"/>
      <c r="AX162" s="320"/>
      <c r="AY162" s="320"/>
      <c r="AZ162" s="320"/>
      <c r="BA162" s="320"/>
      <c r="BB162" s="320"/>
    </row>
    <row r="163" spans="27:54" ht="12.75">
      <c r="AA163" s="321" t="s">
        <v>146</v>
      </c>
      <c r="AB163" s="321"/>
      <c r="AC163" s="321"/>
      <c r="AD163" s="321"/>
      <c r="AE163" s="321"/>
      <c r="AF163" s="321"/>
      <c r="AG163" s="321"/>
      <c r="AH163" s="321"/>
      <c r="AI163" s="321"/>
      <c r="AJ163" s="321"/>
      <c r="AK163" s="321"/>
      <c r="AL163" s="321"/>
      <c r="AM163" s="321"/>
      <c r="AN163" s="321"/>
      <c r="AO163" s="321"/>
      <c r="AP163" s="321"/>
      <c r="AQ163" s="321"/>
      <c r="AR163" s="321"/>
      <c r="AS163" s="321"/>
      <c r="AT163" s="321"/>
      <c r="AU163" s="321"/>
      <c r="AV163" s="321"/>
      <c r="AW163" s="321"/>
      <c r="AX163" s="321"/>
      <c r="AY163" s="321"/>
      <c r="AZ163" s="321"/>
      <c r="BA163" s="321"/>
      <c r="BB163" s="321"/>
    </row>
    <row r="164" spans="27:54" ht="9" customHeight="1">
      <c r="AA164" s="320" t="s">
        <v>147</v>
      </c>
      <c r="AB164" s="320"/>
      <c r="AC164" s="320"/>
      <c r="AD164" s="320"/>
      <c r="AE164" s="320"/>
      <c r="AF164" s="320"/>
      <c r="AG164" s="320"/>
      <c r="AH164" s="320"/>
      <c r="AI164" s="320"/>
      <c r="AJ164" s="320"/>
      <c r="AK164" s="320"/>
      <c r="AL164" s="320"/>
      <c r="AM164" s="320"/>
      <c r="AN164" s="320"/>
      <c r="AO164" s="320"/>
      <c r="AP164" s="320"/>
      <c r="AQ164" s="320"/>
      <c r="AR164" s="320"/>
      <c r="AS164" s="320"/>
      <c r="AT164" s="320"/>
      <c r="AU164" s="320"/>
      <c r="AV164" s="320"/>
      <c r="AW164" s="320"/>
      <c r="AX164" s="320"/>
      <c r="AY164" s="320"/>
      <c r="AZ164" s="320"/>
      <c r="BA164" s="320"/>
      <c r="BB164" s="320"/>
    </row>
    <row r="165" spans="27:54" ht="12.75">
      <c r="AA165" s="283" t="s">
        <v>148</v>
      </c>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row>
    <row r="166" spans="27:54" ht="12.75">
      <c r="AA166" s="283" t="s">
        <v>149</v>
      </c>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row>
    <row r="167" spans="27:54" ht="12.75">
      <c r="AA167" s="283" t="s">
        <v>150</v>
      </c>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row>
    <row r="168" spans="27:54" ht="12.75">
      <c r="AA168" s="287" t="s">
        <v>151</v>
      </c>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row>
    <row r="169" spans="27:55" ht="12.75">
      <c r="AA169" s="161" t="s">
        <v>152</v>
      </c>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
    </row>
    <row r="170" spans="16:55" ht="15.75" customHeight="1">
      <c r="P170" s="109"/>
      <c r="X170" s="2"/>
      <c r="Y170" s="2"/>
      <c r="Z170" s="2"/>
      <c r="AA170" s="161" t="s">
        <v>153</v>
      </c>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66"/>
    </row>
    <row r="171" spans="1:55" ht="24.75" customHeight="1">
      <c r="A171" s="17"/>
      <c r="B171" s="17"/>
      <c r="C171" s="318" t="s">
        <v>198</v>
      </c>
      <c r="D171" s="318"/>
      <c r="E171" s="318"/>
      <c r="F171" s="318"/>
      <c r="G171" s="318"/>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65"/>
      <c r="AY171" s="65"/>
      <c r="AZ171" s="66"/>
      <c r="BA171" s="66"/>
      <c r="BB171" s="66"/>
      <c r="BC171" s="66"/>
    </row>
    <row r="172" spans="1:55" ht="26.25" customHeight="1">
      <c r="A172" s="17"/>
      <c r="B172" s="17"/>
      <c r="C172" s="65" t="s">
        <v>199</v>
      </c>
      <c r="D172" s="319" t="s">
        <v>161</v>
      </c>
      <c r="E172" s="319"/>
      <c r="F172" s="319"/>
      <c r="G172" s="319"/>
      <c r="H172" s="319"/>
      <c r="I172" s="319"/>
      <c r="J172" s="319"/>
      <c r="K172" s="319"/>
      <c r="L172" s="319"/>
      <c r="M172" s="319"/>
      <c r="N172" s="319"/>
      <c r="O172" s="319"/>
      <c r="P172" s="319"/>
      <c r="Q172" s="319"/>
      <c r="R172" s="319"/>
      <c r="S172" s="319"/>
      <c r="T172" s="319"/>
      <c r="U172" s="319"/>
      <c r="V172" s="319"/>
      <c r="W172" s="319"/>
      <c r="X172" s="319"/>
      <c r="Y172" s="319"/>
      <c r="Z172" s="319"/>
      <c r="AA172" s="319"/>
      <c r="AB172" s="319"/>
      <c r="AC172" s="319"/>
      <c r="AD172" s="319"/>
      <c r="AE172" s="319"/>
      <c r="AF172" s="319"/>
      <c r="AG172" s="319"/>
      <c r="AH172" s="319"/>
      <c r="AI172" s="319"/>
      <c r="AJ172" s="319"/>
      <c r="AK172" s="319"/>
      <c r="AL172" s="319"/>
      <c r="AM172" s="319"/>
      <c r="AN172" s="319"/>
      <c r="AO172" s="319"/>
      <c r="AP172" s="319"/>
      <c r="AQ172" s="319"/>
      <c r="AR172" s="319"/>
      <c r="AS172" s="319"/>
      <c r="AT172" s="319"/>
      <c r="AU172" s="319"/>
      <c r="AV172" s="319"/>
      <c r="AW172" s="65"/>
      <c r="AX172" s="65"/>
      <c r="AY172" s="65"/>
      <c r="AZ172" s="66"/>
      <c r="BA172" s="66"/>
      <c r="BB172" s="66"/>
      <c r="BC172" s="66"/>
    </row>
    <row r="173" spans="1:57" ht="12.75" customHeight="1">
      <c r="A173" s="17"/>
      <c r="B173" s="17"/>
      <c r="D173" s="463" t="s">
        <v>265</v>
      </c>
      <c r="E173" s="463"/>
      <c r="F173" s="463"/>
      <c r="G173" s="463"/>
      <c r="H173" s="463"/>
      <c r="I173" s="463"/>
      <c r="J173" s="463"/>
      <c r="K173" s="463"/>
      <c r="L173" s="463"/>
      <c r="M173" s="463"/>
      <c r="N173" s="463"/>
      <c r="O173" s="463"/>
      <c r="P173" s="463"/>
      <c r="Q173" s="463"/>
      <c r="R173" s="463"/>
      <c r="S173" s="463"/>
      <c r="T173" s="463"/>
      <c r="U173" s="463"/>
      <c r="V173" s="463"/>
      <c r="W173" s="463"/>
      <c r="X173" s="463"/>
      <c r="Y173" s="463"/>
      <c r="Z173" s="463"/>
      <c r="AA173" s="463"/>
      <c r="AB173" s="463"/>
      <c r="AC173" s="463"/>
      <c r="AD173" s="463"/>
      <c r="AE173" s="463"/>
      <c r="AF173" s="463"/>
      <c r="AG173" s="463"/>
      <c r="AH173" s="463"/>
      <c r="AI173" s="463"/>
      <c r="AJ173" s="463"/>
      <c r="AK173" s="463"/>
      <c r="AL173" s="463"/>
      <c r="AM173" s="463"/>
      <c r="AN173" s="463"/>
      <c r="AO173" s="463"/>
      <c r="AP173" s="463"/>
      <c r="AQ173" s="463"/>
      <c r="AR173" s="463"/>
      <c r="AS173" s="463"/>
      <c r="AT173" s="463"/>
      <c r="AU173" s="463"/>
      <c r="AV173" s="463"/>
      <c r="AW173" s="463"/>
      <c r="AX173" s="463"/>
      <c r="AY173" s="463"/>
      <c r="AZ173" s="463"/>
      <c r="BA173" s="463"/>
      <c r="BB173" s="463"/>
      <c r="BC173" s="80"/>
      <c r="BD173" s="80"/>
      <c r="BE173" s="81"/>
    </row>
    <row r="174" spans="1:56" ht="183.75" customHeight="1">
      <c r="A174" s="17"/>
      <c r="B174" s="17"/>
      <c r="C174" s="67"/>
      <c r="D174" s="154" t="s">
        <v>296</v>
      </c>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79"/>
      <c r="BD174" s="79"/>
    </row>
    <row r="175" spans="1:55" ht="0.75" customHeight="1" hidden="1">
      <c r="A175" s="17"/>
      <c r="B175" s="17"/>
      <c r="C175" s="69"/>
      <c r="D175" s="242" t="s">
        <v>207</v>
      </c>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71"/>
    </row>
    <row r="176" spans="1:55" ht="25.5" customHeight="1" hidden="1">
      <c r="A176" s="17"/>
      <c r="B176" s="18"/>
      <c r="C176" s="69"/>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71"/>
      <c r="BA176" s="71"/>
      <c r="BB176" s="71"/>
      <c r="BC176" s="70"/>
    </row>
    <row r="177" spans="1:55" ht="12.75" customHeight="1" hidden="1">
      <c r="A177" s="18"/>
      <c r="B177" s="17"/>
      <c r="C177" s="69"/>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70"/>
      <c r="BA177" s="70"/>
      <c r="BB177" s="70"/>
      <c r="BC177" s="70"/>
    </row>
    <row r="178" spans="1:55" ht="12.75">
      <c r="A178" s="17"/>
      <c r="B178" s="17"/>
      <c r="C178" s="72" t="s">
        <v>200</v>
      </c>
      <c r="D178" s="448" t="s">
        <v>162</v>
      </c>
      <c r="E178" s="448"/>
      <c r="F178" s="448"/>
      <c r="G178" s="448"/>
      <c r="H178" s="448"/>
      <c r="I178" s="448"/>
      <c r="J178" s="448"/>
      <c r="K178" s="448"/>
      <c r="L178" s="448"/>
      <c r="M178" s="448"/>
      <c r="N178" s="448"/>
      <c r="O178" s="448"/>
      <c r="P178" s="448"/>
      <c r="Q178" s="448"/>
      <c r="R178" s="448"/>
      <c r="S178" s="448"/>
      <c r="T178" s="448"/>
      <c r="U178" s="448"/>
      <c r="V178" s="448"/>
      <c r="W178" s="448"/>
      <c r="X178" s="448"/>
      <c r="Y178" s="448"/>
      <c r="Z178" s="448"/>
      <c r="AA178" s="448"/>
      <c r="AB178" s="448"/>
      <c r="AC178" s="448"/>
      <c r="AD178" s="448"/>
      <c r="AE178" s="448"/>
      <c r="AF178" s="448"/>
      <c r="AG178" s="448"/>
      <c r="AH178" s="448"/>
      <c r="AI178" s="448"/>
      <c r="AJ178" s="448"/>
      <c r="AK178" s="448"/>
      <c r="AL178" s="448"/>
      <c r="AM178" s="448"/>
      <c r="AN178" s="448"/>
      <c r="AO178" s="448"/>
      <c r="AP178" s="448"/>
      <c r="AQ178" s="448"/>
      <c r="AR178" s="448"/>
      <c r="AS178" s="448"/>
      <c r="AT178" s="448"/>
      <c r="AU178" s="448"/>
      <c r="AV178" s="448"/>
      <c r="AW178" s="448"/>
      <c r="AX178" s="448"/>
      <c r="AY178" s="448"/>
      <c r="AZ178" s="70"/>
      <c r="BA178" s="70"/>
      <c r="BB178" s="70"/>
      <c r="BC178" s="66"/>
    </row>
    <row r="179" spans="1:55" ht="12.75">
      <c r="A179" s="17"/>
      <c r="B179" s="17"/>
      <c r="C179" s="69"/>
      <c r="D179" s="447" t="s">
        <v>195</v>
      </c>
      <c r="E179" s="447"/>
      <c r="F179" s="447"/>
      <c r="G179" s="447"/>
      <c r="H179" s="447"/>
      <c r="I179" s="447"/>
      <c r="J179" s="447"/>
      <c r="K179" s="447"/>
      <c r="L179" s="447"/>
      <c r="M179" s="447"/>
      <c r="N179" s="447"/>
      <c r="O179" s="447"/>
      <c r="P179" s="447"/>
      <c r="Q179" s="447"/>
      <c r="R179" s="447"/>
      <c r="S179" s="447"/>
      <c r="T179" s="447"/>
      <c r="U179" s="447"/>
      <c r="V179" s="447"/>
      <c r="W179" s="447"/>
      <c r="X179" s="447"/>
      <c r="Y179" s="447"/>
      <c r="Z179" s="447"/>
      <c r="AA179" s="447"/>
      <c r="AB179" s="447"/>
      <c r="AC179" s="447"/>
      <c r="AD179" s="447"/>
      <c r="AE179" s="447"/>
      <c r="AF179" s="447"/>
      <c r="AG179" s="447"/>
      <c r="AH179" s="447"/>
      <c r="AI179" s="447"/>
      <c r="AJ179" s="447"/>
      <c r="AK179" s="447"/>
      <c r="AL179" s="447"/>
      <c r="AM179" s="447"/>
      <c r="AN179" s="447"/>
      <c r="AO179" s="447"/>
      <c r="AP179" s="447"/>
      <c r="AQ179" s="447"/>
      <c r="AR179" s="447"/>
      <c r="AS179" s="447"/>
      <c r="AT179" s="447"/>
      <c r="AU179" s="447"/>
      <c r="AV179" s="447"/>
      <c r="AW179" s="447"/>
      <c r="AX179" s="447"/>
      <c r="AY179" s="447"/>
      <c r="AZ179" s="86"/>
      <c r="BA179" s="86"/>
      <c r="BB179" s="86"/>
      <c r="BC179" s="66"/>
    </row>
    <row r="180" spans="1:55" ht="12.75">
      <c r="A180" s="17"/>
      <c r="B180" s="17"/>
      <c r="C180" s="69"/>
      <c r="D180" s="317" t="s">
        <v>163</v>
      </c>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c r="AZ180" s="86"/>
      <c r="BA180" s="86"/>
      <c r="BB180" s="86"/>
      <c r="BC180" s="70"/>
    </row>
    <row r="181" spans="1:55" ht="12.75">
      <c r="A181" s="17"/>
      <c r="B181" s="17"/>
      <c r="C181" s="69"/>
      <c r="D181" s="317" t="s">
        <v>164</v>
      </c>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317"/>
      <c r="AK181" s="317"/>
      <c r="AL181" s="317"/>
      <c r="AM181" s="317"/>
      <c r="AN181" s="317"/>
      <c r="AO181" s="317"/>
      <c r="AP181" s="317"/>
      <c r="AQ181" s="317"/>
      <c r="AR181" s="317"/>
      <c r="AS181" s="317"/>
      <c r="AT181" s="317"/>
      <c r="AU181" s="317"/>
      <c r="AV181" s="317"/>
      <c r="AW181" s="317"/>
      <c r="AX181" s="317"/>
      <c r="AY181" s="317"/>
      <c r="AZ181" s="84"/>
      <c r="BA181" s="84"/>
      <c r="BB181" s="84"/>
      <c r="BC181" s="74"/>
    </row>
    <row r="182" spans="1:55" ht="14.25" customHeight="1">
      <c r="A182" s="17"/>
      <c r="C182" s="69"/>
      <c r="D182" s="317" t="s">
        <v>155</v>
      </c>
      <c r="E182" s="317"/>
      <c r="F182" s="317"/>
      <c r="G182" s="317"/>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c r="AP182" s="317"/>
      <c r="AQ182" s="317"/>
      <c r="AR182" s="317"/>
      <c r="AS182" s="317"/>
      <c r="AT182" s="317"/>
      <c r="AU182" s="317"/>
      <c r="AV182" s="317"/>
      <c r="AW182" s="317"/>
      <c r="AX182" s="317"/>
      <c r="AY182" s="317"/>
      <c r="AZ182" s="84"/>
      <c r="BA182" s="84"/>
      <c r="BB182" s="84"/>
      <c r="BC182" s="70"/>
    </row>
    <row r="183" spans="3:55" ht="12.75">
      <c r="C183" s="69"/>
      <c r="D183" s="317" t="s">
        <v>165</v>
      </c>
      <c r="E183" s="317"/>
      <c r="F183" s="317"/>
      <c r="G183" s="317"/>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c r="AD183" s="317"/>
      <c r="AE183" s="317"/>
      <c r="AF183" s="317"/>
      <c r="AG183" s="317"/>
      <c r="AH183" s="317"/>
      <c r="AI183" s="317"/>
      <c r="AJ183" s="317"/>
      <c r="AK183" s="317"/>
      <c r="AL183" s="317"/>
      <c r="AM183" s="317"/>
      <c r="AN183" s="317"/>
      <c r="AO183" s="317"/>
      <c r="AP183" s="317"/>
      <c r="AQ183" s="317"/>
      <c r="AR183" s="317"/>
      <c r="AS183" s="317"/>
      <c r="AT183" s="317"/>
      <c r="AU183" s="317"/>
      <c r="AV183" s="317"/>
      <c r="AW183" s="317"/>
      <c r="AX183" s="317"/>
      <c r="AY183" s="317"/>
      <c r="AZ183" s="84"/>
      <c r="BA183" s="84"/>
      <c r="BB183" s="84"/>
      <c r="BC183" s="70"/>
    </row>
    <row r="184" spans="3:55" ht="15" customHeight="1">
      <c r="C184" s="69"/>
      <c r="D184" s="317" t="s">
        <v>154</v>
      </c>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c r="AK184" s="317"/>
      <c r="AL184" s="317"/>
      <c r="AM184" s="317"/>
      <c r="AN184" s="317"/>
      <c r="AO184" s="317"/>
      <c r="AP184" s="317"/>
      <c r="AQ184" s="317"/>
      <c r="AR184" s="317"/>
      <c r="AS184" s="317"/>
      <c r="AT184" s="317"/>
      <c r="AU184" s="317"/>
      <c r="AV184" s="317"/>
      <c r="AW184" s="317"/>
      <c r="AX184" s="317"/>
      <c r="AY184" s="317"/>
      <c r="AZ184" s="84"/>
      <c r="BA184" s="84"/>
      <c r="BB184" s="84"/>
      <c r="BC184" s="70"/>
    </row>
    <row r="185" spans="3:55" ht="27" customHeight="1">
      <c r="C185" s="69"/>
      <c r="D185" s="317" t="s">
        <v>266</v>
      </c>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c r="AK185" s="317"/>
      <c r="AL185" s="317"/>
      <c r="AM185" s="317"/>
      <c r="AN185" s="317"/>
      <c r="AO185" s="317"/>
      <c r="AP185" s="317"/>
      <c r="AQ185" s="317"/>
      <c r="AR185" s="317"/>
      <c r="AS185" s="317"/>
      <c r="AT185" s="317"/>
      <c r="AU185" s="317"/>
      <c r="AV185" s="317"/>
      <c r="AW185" s="317"/>
      <c r="AX185" s="317"/>
      <c r="AY185" s="317"/>
      <c r="AZ185" s="84"/>
      <c r="BA185" s="84"/>
      <c r="BB185" s="84"/>
      <c r="BC185" s="75"/>
    </row>
    <row r="186" spans="3:56" ht="26.25" customHeight="1">
      <c r="C186" s="69"/>
      <c r="D186" s="317" t="s">
        <v>206</v>
      </c>
      <c r="E186" s="317"/>
      <c r="F186" s="317"/>
      <c r="G186" s="317"/>
      <c r="H186" s="317"/>
      <c r="I186" s="317"/>
      <c r="J186" s="317"/>
      <c r="K186" s="317"/>
      <c r="L186" s="317"/>
      <c r="M186" s="317"/>
      <c r="N186" s="317"/>
      <c r="O186" s="317"/>
      <c r="P186" s="317"/>
      <c r="Q186" s="317"/>
      <c r="R186" s="317"/>
      <c r="S186" s="317"/>
      <c r="T186" s="317"/>
      <c r="U186" s="317"/>
      <c r="V186" s="317"/>
      <c r="W186" s="317"/>
      <c r="X186" s="317"/>
      <c r="Y186" s="317"/>
      <c r="Z186" s="317"/>
      <c r="AA186" s="317"/>
      <c r="AB186" s="317"/>
      <c r="AC186" s="317"/>
      <c r="AD186" s="317"/>
      <c r="AE186" s="317"/>
      <c r="AF186" s="317"/>
      <c r="AG186" s="317"/>
      <c r="AH186" s="317"/>
      <c r="AI186" s="317"/>
      <c r="AJ186" s="317"/>
      <c r="AK186" s="317"/>
      <c r="AL186" s="317"/>
      <c r="AM186" s="317"/>
      <c r="AN186" s="317"/>
      <c r="AO186" s="317"/>
      <c r="AP186" s="317"/>
      <c r="AQ186" s="317"/>
      <c r="AR186" s="317"/>
      <c r="AS186" s="317"/>
      <c r="AT186" s="317"/>
      <c r="AU186" s="317"/>
      <c r="AV186" s="317"/>
      <c r="AW186" s="317"/>
      <c r="AX186" s="317"/>
      <c r="AY186" s="317"/>
      <c r="AZ186" s="87"/>
      <c r="BA186" s="87"/>
      <c r="BB186" s="87"/>
      <c r="BC186" s="97"/>
      <c r="BD186" s="97"/>
    </row>
    <row r="187" spans="3:56" ht="62.25" customHeight="1">
      <c r="C187" s="69"/>
      <c r="D187" s="449" t="s">
        <v>288</v>
      </c>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49"/>
      <c r="AY187" s="449"/>
      <c r="AZ187" s="97"/>
      <c r="BA187" s="97"/>
      <c r="BB187" s="97"/>
      <c r="BC187" s="84"/>
      <c r="BD187" s="85"/>
    </row>
    <row r="188" spans="3:56" ht="24" customHeight="1">
      <c r="C188" s="69"/>
      <c r="D188" s="317" t="s">
        <v>234</v>
      </c>
      <c r="E188" s="317"/>
      <c r="F188" s="317"/>
      <c r="G188" s="317"/>
      <c r="H188" s="317"/>
      <c r="I188" s="317"/>
      <c r="J188" s="317"/>
      <c r="K188" s="317"/>
      <c r="L188" s="317"/>
      <c r="M188" s="317"/>
      <c r="N188" s="317"/>
      <c r="O188" s="317"/>
      <c r="P188" s="317"/>
      <c r="Q188" s="317"/>
      <c r="R188" s="317"/>
      <c r="S188" s="317"/>
      <c r="T188" s="317"/>
      <c r="U188" s="317"/>
      <c r="V188" s="317"/>
      <c r="W188" s="317"/>
      <c r="X188" s="317"/>
      <c r="Y188" s="317"/>
      <c r="Z188" s="317"/>
      <c r="AA188" s="317"/>
      <c r="AB188" s="317"/>
      <c r="AC188" s="317"/>
      <c r="AD188" s="317"/>
      <c r="AE188" s="317"/>
      <c r="AF188" s="317"/>
      <c r="AG188" s="317"/>
      <c r="AH188" s="317"/>
      <c r="AI188" s="317"/>
      <c r="AJ188" s="317"/>
      <c r="AK188" s="317"/>
      <c r="AL188" s="317"/>
      <c r="AM188" s="317"/>
      <c r="AN188" s="317"/>
      <c r="AO188" s="317"/>
      <c r="AP188" s="317"/>
      <c r="AQ188" s="317"/>
      <c r="AR188" s="317"/>
      <c r="AS188" s="317"/>
      <c r="AT188" s="317"/>
      <c r="AU188" s="317"/>
      <c r="AV188" s="317"/>
      <c r="AW188" s="317"/>
      <c r="AX188" s="317"/>
      <c r="AY188" s="317"/>
      <c r="AZ188" s="84"/>
      <c r="BA188" s="84"/>
      <c r="BB188" s="84"/>
      <c r="BC188" s="84"/>
      <c r="BD188" s="85"/>
    </row>
    <row r="189" spans="3:56" ht="12.75" customHeight="1">
      <c r="C189" s="69"/>
      <c r="D189" s="317" t="s">
        <v>204</v>
      </c>
      <c r="E189" s="317"/>
      <c r="F189" s="317"/>
      <c r="G189" s="317"/>
      <c r="H189" s="317"/>
      <c r="I189" s="317"/>
      <c r="J189" s="317"/>
      <c r="K189" s="317"/>
      <c r="L189" s="317"/>
      <c r="M189" s="317"/>
      <c r="N189" s="317"/>
      <c r="O189" s="317"/>
      <c r="P189" s="317"/>
      <c r="Q189" s="317"/>
      <c r="R189" s="317"/>
      <c r="S189" s="317"/>
      <c r="T189" s="317"/>
      <c r="U189" s="317"/>
      <c r="V189" s="317"/>
      <c r="W189" s="317"/>
      <c r="X189" s="317"/>
      <c r="Y189" s="317"/>
      <c r="Z189" s="317"/>
      <c r="AA189" s="317"/>
      <c r="AB189" s="317"/>
      <c r="AC189" s="317"/>
      <c r="AD189" s="317"/>
      <c r="AE189" s="317"/>
      <c r="AF189" s="317"/>
      <c r="AG189" s="317"/>
      <c r="AH189" s="317"/>
      <c r="AI189" s="317"/>
      <c r="AJ189" s="317"/>
      <c r="AK189" s="317"/>
      <c r="AL189" s="317"/>
      <c r="AM189" s="317"/>
      <c r="AN189" s="317"/>
      <c r="AO189" s="317"/>
      <c r="AP189" s="317"/>
      <c r="AQ189" s="317"/>
      <c r="AR189" s="317"/>
      <c r="AS189" s="317"/>
      <c r="AT189" s="317"/>
      <c r="AU189" s="317"/>
      <c r="AV189" s="317"/>
      <c r="AW189" s="317"/>
      <c r="AX189" s="317"/>
      <c r="AY189" s="317"/>
      <c r="AZ189" s="84"/>
      <c r="BA189" s="84"/>
      <c r="BB189" s="84"/>
      <c r="BC189" s="84"/>
      <c r="BD189" s="85"/>
    </row>
    <row r="190" spans="3:56" ht="12.75" customHeight="1">
      <c r="C190" s="69"/>
      <c r="D190" s="317" t="s">
        <v>267</v>
      </c>
      <c r="E190" s="317"/>
      <c r="F190" s="317"/>
      <c r="G190" s="317"/>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84"/>
      <c r="BA190" s="84"/>
      <c r="BB190" s="84"/>
      <c r="BC190" s="84"/>
      <c r="BD190" s="85"/>
    </row>
    <row r="191" spans="3:56" ht="12.75" customHeight="1">
      <c r="C191" s="69"/>
      <c r="D191" s="317" t="s">
        <v>268</v>
      </c>
      <c r="E191" s="317"/>
      <c r="F191" s="317"/>
      <c r="G191" s="317"/>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c r="AZ191" s="84"/>
      <c r="BA191" s="84"/>
      <c r="BB191" s="84"/>
      <c r="BC191" s="84"/>
      <c r="BD191" s="85"/>
    </row>
    <row r="192" spans="3:56" ht="12.75" customHeight="1">
      <c r="C192" s="69"/>
      <c r="D192" s="317" t="s">
        <v>269</v>
      </c>
      <c r="E192" s="317"/>
      <c r="F192" s="317"/>
      <c r="G192" s="317"/>
      <c r="H192" s="317"/>
      <c r="I192" s="317"/>
      <c r="J192" s="317"/>
      <c r="K192" s="317"/>
      <c r="L192" s="317"/>
      <c r="M192" s="317"/>
      <c r="N192" s="317"/>
      <c r="O192" s="317"/>
      <c r="P192" s="317"/>
      <c r="Q192" s="317"/>
      <c r="R192" s="317"/>
      <c r="S192" s="317"/>
      <c r="T192" s="317"/>
      <c r="U192" s="317"/>
      <c r="V192" s="317"/>
      <c r="W192" s="317"/>
      <c r="X192" s="317"/>
      <c r="Y192" s="317"/>
      <c r="Z192" s="317"/>
      <c r="AA192" s="317"/>
      <c r="AB192" s="317"/>
      <c r="AC192" s="317"/>
      <c r="AD192" s="317"/>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c r="AZ192" s="84"/>
      <c r="BA192" s="84"/>
      <c r="BB192" s="84"/>
      <c r="BC192" s="84"/>
      <c r="BD192" s="85"/>
    </row>
    <row r="193" spans="3:56" ht="12.75" customHeight="1">
      <c r="C193" s="69"/>
      <c r="D193" s="317" t="s">
        <v>305</v>
      </c>
      <c r="E193" s="317"/>
      <c r="F193" s="317"/>
      <c r="G193" s="317"/>
      <c r="H193" s="317"/>
      <c r="I193" s="317"/>
      <c r="J193" s="317"/>
      <c r="K193" s="317"/>
      <c r="L193" s="317"/>
      <c r="M193" s="317"/>
      <c r="N193" s="317"/>
      <c r="O193" s="317"/>
      <c r="P193" s="317"/>
      <c r="Q193" s="317"/>
      <c r="R193" s="317"/>
      <c r="S193" s="317"/>
      <c r="T193" s="317"/>
      <c r="U193" s="317"/>
      <c r="V193" s="317"/>
      <c r="W193" s="317"/>
      <c r="X193" s="317"/>
      <c r="Y193" s="317"/>
      <c r="Z193" s="317"/>
      <c r="AA193" s="317"/>
      <c r="AB193" s="317"/>
      <c r="AC193" s="317"/>
      <c r="AD193" s="317"/>
      <c r="AE193" s="317"/>
      <c r="AF193" s="317"/>
      <c r="AG193" s="317"/>
      <c r="AH193" s="317"/>
      <c r="AI193" s="317"/>
      <c r="AJ193" s="317"/>
      <c r="AK193" s="317"/>
      <c r="AL193" s="317"/>
      <c r="AM193" s="317"/>
      <c r="AN193" s="317"/>
      <c r="AO193" s="317"/>
      <c r="AP193" s="317"/>
      <c r="AQ193" s="317"/>
      <c r="AR193" s="317"/>
      <c r="AS193" s="317"/>
      <c r="AT193" s="317"/>
      <c r="AU193" s="317"/>
      <c r="AV193" s="317"/>
      <c r="AW193" s="317"/>
      <c r="AX193" s="317"/>
      <c r="AY193" s="317"/>
      <c r="AZ193" s="84"/>
      <c r="BA193" s="84"/>
      <c r="BB193" s="84"/>
      <c r="BC193" s="84"/>
      <c r="BD193" s="85"/>
    </row>
    <row r="194" spans="3:56" ht="12.75" customHeight="1">
      <c r="C194" s="69"/>
      <c r="D194" s="317" t="s">
        <v>312</v>
      </c>
      <c r="E194" s="317"/>
      <c r="F194" s="317"/>
      <c r="G194" s="317"/>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c r="AD194" s="317"/>
      <c r="AE194" s="317"/>
      <c r="AF194" s="317"/>
      <c r="AG194" s="317"/>
      <c r="AH194" s="317"/>
      <c r="AI194" s="317"/>
      <c r="AJ194" s="317"/>
      <c r="AK194" s="317"/>
      <c r="AL194" s="317"/>
      <c r="AM194" s="317"/>
      <c r="AN194" s="317"/>
      <c r="AO194" s="317"/>
      <c r="AP194" s="317"/>
      <c r="AQ194" s="317"/>
      <c r="AR194" s="317"/>
      <c r="AS194" s="317"/>
      <c r="AT194" s="317"/>
      <c r="AU194" s="317"/>
      <c r="AV194" s="317"/>
      <c r="AW194" s="317"/>
      <c r="AX194" s="317"/>
      <c r="AY194" s="317"/>
      <c r="AZ194" s="84"/>
      <c r="BA194" s="84"/>
      <c r="BB194" s="84"/>
      <c r="BC194" s="84"/>
      <c r="BD194" s="85"/>
    </row>
    <row r="195" spans="3:56" ht="12.75" customHeight="1">
      <c r="C195" s="69"/>
      <c r="D195" s="317" t="s">
        <v>270</v>
      </c>
      <c r="E195" s="317"/>
      <c r="F195" s="317"/>
      <c r="G195" s="317"/>
      <c r="H195" s="317"/>
      <c r="I195" s="317"/>
      <c r="J195" s="317"/>
      <c r="K195" s="317"/>
      <c r="L195" s="317"/>
      <c r="M195" s="317"/>
      <c r="N195" s="317"/>
      <c r="O195" s="317"/>
      <c r="P195" s="317"/>
      <c r="Q195" s="317"/>
      <c r="R195" s="317"/>
      <c r="S195" s="317"/>
      <c r="T195" s="317"/>
      <c r="U195" s="317"/>
      <c r="V195" s="317"/>
      <c r="W195" s="317"/>
      <c r="X195" s="317"/>
      <c r="Y195" s="317"/>
      <c r="Z195" s="317"/>
      <c r="AA195" s="317"/>
      <c r="AB195" s="317"/>
      <c r="AC195" s="317"/>
      <c r="AD195" s="317"/>
      <c r="AE195" s="317"/>
      <c r="AF195" s="317"/>
      <c r="AG195" s="317"/>
      <c r="AH195" s="317"/>
      <c r="AI195" s="317"/>
      <c r="AJ195" s="317"/>
      <c r="AK195" s="317"/>
      <c r="AL195" s="317"/>
      <c r="AM195" s="317"/>
      <c r="AN195" s="317"/>
      <c r="AO195" s="317"/>
      <c r="AP195" s="317"/>
      <c r="AQ195" s="317"/>
      <c r="AR195" s="317"/>
      <c r="AS195" s="317"/>
      <c r="AT195" s="317"/>
      <c r="AU195" s="317"/>
      <c r="AV195" s="317"/>
      <c r="AW195" s="317"/>
      <c r="AX195" s="317"/>
      <c r="AY195" s="317"/>
      <c r="AZ195" s="84"/>
      <c r="BA195" s="84"/>
      <c r="BB195" s="84"/>
      <c r="BC195" s="84"/>
      <c r="BD195" s="85"/>
    </row>
    <row r="196" spans="3:56" ht="12.75" customHeight="1">
      <c r="C196" s="69"/>
      <c r="D196" s="317" t="s">
        <v>271</v>
      </c>
      <c r="E196" s="317"/>
      <c r="F196" s="317"/>
      <c r="G196" s="317"/>
      <c r="H196" s="317"/>
      <c r="I196" s="317"/>
      <c r="J196" s="317"/>
      <c r="K196" s="317"/>
      <c r="L196" s="317"/>
      <c r="M196" s="317"/>
      <c r="N196" s="317"/>
      <c r="O196" s="317"/>
      <c r="P196" s="317"/>
      <c r="Q196" s="317"/>
      <c r="R196" s="317"/>
      <c r="S196" s="317"/>
      <c r="T196" s="317"/>
      <c r="U196" s="317"/>
      <c r="V196" s="317"/>
      <c r="W196" s="317"/>
      <c r="X196" s="317"/>
      <c r="Y196" s="317"/>
      <c r="Z196" s="317"/>
      <c r="AA196" s="317"/>
      <c r="AB196" s="317"/>
      <c r="AC196" s="317"/>
      <c r="AD196" s="317"/>
      <c r="AE196" s="317"/>
      <c r="AF196" s="317"/>
      <c r="AG196" s="317"/>
      <c r="AH196" s="317"/>
      <c r="AI196" s="317"/>
      <c r="AJ196" s="317"/>
      <c r="AK196" s="317"/>
      <c r="AL196" s="317"/>
      <c r="AM196" s="317"/>
      <c r="AN196" s="317"/>
      <c r="AO196" s="317"/>
      <c r="AP196" s="317"/>
      <c r="AQ196" s="317"/>
      <c r="AR196" s="317"/>
      <c r="AS196" s="317"/>
      <c r="AT196" s="317"/>
      <c r="AU196" s="317"/>
      <c r="AV196" s="317"/>
      <c r="AW196" s="317"/>
      <c r="AX196" s="317"/>
      <c r="AY196" s="317"/>
      <c r="AZ196" s="84"/>
      <c r="BA196" s="84"/>
      <c r="BB196" s="84"/>
      <c r="BC196" s="84"/>
      <c r="BD196" s="85"/>
    </row>
    <row r="197" spans="3:56" ht="12.75" customHeight="1">
      <c r="C197" s="69"/>
      <c r="D197" s="317" t="s">
        <v>196</v>
      </c>
      <c r="E197" s="317"/>
      <c r="F197" s="317"/>
      <c r="G197" s="317"/>
      <c r="H197" s="317"/>
      <c r="I197" s="317"/>
      <c r="J197" s="317"/>
      <c r="K197" s="317"/>
      <c r="L197" s="317"/>
      <c r="M197" s="317"/>
      <c r="N197" s="317"/>
      <c r="O197" s="317"/>
      <c r="P197" s="317"/>
      <c r="Q197" s="317"/>
      <c r="R197" s="317"/>
      <c r="S197" s="317"/>
      <c r="T197" s="317"/>
      <c r="U197" s="317"/>
      <c r="V197" s="317"/>
      <c r="W197" s="317"/>
      <c r="X197" s="317"/>
      <c r="Y197" s="317"/>
      <c r="Z197" s="317"/>
      <c r="AA197" s="317"/>
      <c r="AB197" s="317"/>
      <c r="AC197" s="317"/>
      <c r="AD197" s="317"/>
      <c r="AE197" s="317"/>
      <c r="AF197" s="317"/>
      <c r="AG197" s="317"/>
      <c r="AH197" s="317"/>
      <c r="AI197" s="317"/>
      <c r="AJ197" s="317"/>
      <c r="AK197" s="317"/>
      <c r="AL197" s="317"/>
      <c r="AM197" s="317"/>
      <c r="AN197" s="317"/>
      <c r="AO197" s="317"/>
      <c r="AP197" s="317"/>
      <c r="AQ197" s="317"/>
      <c r="AR197" s="317"/>
      <c r="AS197" s="317"/>
      <c r="AT197" s="317"/>
      <c r="AU197" s="317"/>
      <c r="AV197" s="317"/>
      <c r="AW197" s="317"/>
      <c r="AX197" s="317"/>
      <c r="AY197" s="317"/>
      <c r="AZ197" s="84"/>
      <c r="BA197" s="84"/>
      <c r="BB197" s="84"/>
      <c r="BC197" s="98"/>
      <c r="BD197" s="98"/>
    </row>
    <row r="198" spans="3:56" ht="24" customHeight="1">
      <c r="C198" s="69"/>
      <c r="D198" s="131" t="s">
        <v>230</v>
      </c>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98"/>
      <c r="BA198" s="98"/>
      <c r="BB198" s="98"/>
      <c r="BC198" s="84"/>
      <c r="BD198" s="85"/>
    </row>
    <row r="199" spans="3:55" ht="23.25" customHeight="1">
      <c r="C199" s="69"/>
      <c r="D199" s="317" t="s">
        <v>307</v>
      </c>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7"/>
      <c r="AF199" s="317"/>
      <c r="AG199" s="317"/>
      <c r="AH199" s="317"/>
      <c r="AI199" s="317"/>
      <c r="AJ199" s="317"/>
      <c r="AK199" s="317"/>
      <c r="AL199" s="317"/>
      <c r="AM199" s="317"/>
      <c r="AN199" s="317"/>
      <c r="AO199" s="317"/>
      <c r="AP199" s="317"/>
      <c r="AQ199" s="317"/>
      <c r="AR199" s="317"/>
      <c r="AS199" s="317"/>
      <c r="AT199" s="317"/>
      <c r="AU199" s="317"/>
      <c r="AV199" s="317"/>
      <c r="AW199" s="317"/>
      <c r="AX199" s="317"/>
      <c r="AY199" s="317"/>
      <c r="AZ199" s="84"/>
      <c r="BA199" s="84"/>
      <c r="BB199" s="84"/>
      <c r="BC199" s="99"/>
    </row>
    <row r="200" spans="2:58" ht="12.75" customHeight="1">
      <c r="B200" s="99" t="s">
        <v>201</v>
      </c>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100"/>
      <c r="BD200" s="100"/>
      <c r="BE200" s="100"/>
      <c r="BF200" s="100"/>
    </row>
    <row r="201" spans="3:58" ht="17.25" customHeight="1">
      <c r="C201" s="69"/>
      <c r="D201" s="451" t="s">
        <v>308</v>
      </c>
      <c r="E201" s="451"/>
      <c r="F201" s="451"/>
      <c r="G201" s="451"/>
      <c r="H201" s="451"/>
      <c r="I201" s="451"/>
      <c r="J201" s="451"/>
      <c r="K201" s="451"/>
      <c r="L201" s="451"/>
      <c r="M201" s="451"/>
      <c r="N201" s="451"/>
      <c r="O201" s="451"/>
      <c r="P201" s="451"/>
      <c r="Q201" s="451"/>
      <c r="R201" s="451"/>
      <c r="S201" s="451"/>
      <c r="T201" s="451"/>
      <c r="U201" s="451"/>
      <c r="V201" s="451"/>
      <c r="W201" s="451"/>
      <c r="X201" s="451"/>
      <c r="Y201" s="451"/>
      <c r="Z201" s="451"/>
      <c r="AA201" s="451"/>
      <c r="AB201" s="451"/>
      <c r="AC201" s="451"/>
      <c r="AD201" s="451"/>
      <c r="AE201" s="451"/>
      <c r="AF201" s="451"/>
      <c r="AG201" s="451"/>
      <c r="AH201" s="451"/>
      <c r="AI201" s="451"/>
      <c r="AJ201" s="451"/>
      <c r="AK201" s="451"/>
      <c r="AL201" s="451"/>
      <c r="AM201" s="451"/>
      <c r="AN201" s="451"/>
      <c r="AO201" s="451"/>
      <c r="AP201" s="451"/>
      <c r="AQ201" s="451"/>
      <c r="AR201" s="451"/>
      <c r="AS201" s="451"/>
      <c r="AT201" s="451"/>
      <c r="AU201" s="451"/>
      <c r="AV201" s="451"/>
      <c r="AW201" s="451"/>
      <c r="AX201" s="451"/>
      <c r="AY201" s="451"/>
      <c r="AZ201" s="451"/>
      <c r="BA201" s="451"/>
      <c r="BB201" s="451"/>
      <c r="BC201" s="100"/>
      <c r="BD201" s="100"/>
      <c r="BE201" s="100"/>
      <c r="BF201" s="100"/>
    </row>
    <row r="202" spans="3:58" ht="17.25" customHeight="1">
      <c r="C202" s="69"/>
      <c r="D202" s="451"/>
      <c r="E202" s="451"/>
      <c r="F202" s="451"/>
      <c r="G202" s="451"/>
      <c r="H202" s="451"/>
      <c r="I202" s="451"/>
      <c r="J202" s="451"/>
      <c r="K202" s="451"/>
      <c r="L202" s="451"/>
      <c r="M202" s="451"/>
      <c r="N202" s="451"/>
      <c r="O202" s="451"/>
      <c r="P202" s="451"/>
      <c r="Q202" s="451"/>
      <c r="R202" s="451"/>
      <c r="S202" s="451"/>
      <c r="T202" s="451"/>
      <c r="U202" s="451"/>
      <c r="V202" s="451"/>
      <c r="W202" s="451"/>
      <c r="X202" s="451"/>
      <c r="Y202" s="451"/>
      <c r="Z202" s="451"/>
      <c r="AA202" s="451"/>
      <c r="AB202" s="451"/>
      <c r="AC202" s="451"/>
      <c r="AD202" s="451"/>
      <c r="AE202" s="451"/>
      <c r="AF202" s="451"/>
      <c r="AG202" s="451"/>
      <c r="AH202" s="451"/>
      <c r="AI202" s="451"/>
      <c r="AJ202" s="451"/>
      <c r="AK202" s="451"/>
      <c r="AL202" s="451"/>
      <c r="AM202" s="451"/>
      <c r="AN202" s="451"/>
      <c r="AO202" s="451"/>
      <c r="AP202" s="451"/>
      <c r="AQ202" s="451"/>
      <c r="AR202" s="451"/>
      <c r="AS202" s="451"/>
      <c r="AT202" s="451"/>
      <c r="AU202" s="451"/>
      <c r="AV202" s="451"/>
      <c r="AW202" s="451"/>
      <c r="AX202" s="451"/>
      <c r="AY202" s="451"/>
      <c r="AZ202" s="451"/>
      <c r="BA202" s="451"/>
      <c r="BB202" s="451"/>
      <c r="BC202" s="100"/>
      <c r="BD202" s="100"/>
      <c r="BE202" s="100"/>
      <c r="BF202" s="100"/>
    </row>
    <row r="203" spans="3:58" ht="17.25" customHeight="1">
      <c r="C203" s="69"/>
      <c r="D203" s="451"/>
      <c r="E203" s="451"/>
      <c r="F203" s="451"/>
      <c r="G203" s="451"/>
      <c r="H203" s="451"/>
      <c r="I203" s="451"/>
      <c r="J203" s="451"/>
      <c r="K203" s="451"/>
      <c r="L203" s="451"/>
      <c r="M203" s="451"/>
      <c r="N203" s="451"/>
      <c r="O203" s="451"/>
      <c r="P203" s="451"/>
      <c r="Q203" s="451"/>
      <c r="R203" s="451"/>
      <c r="S203" s="451"/>
      <c r="T203" s="451"/>
      <c r="U203" s="451"/>
      <c r="V203" s="451"/>
      <c r="W203" s="451"/>
      <c r="X203" s="451"/>
      <c r="Y203" s="451"/>
      <c r="Z203" s="451"/>
      <c r="AA203" s="451"/>
      <c r="AB203" s="451"/>
      <c r="AC203" s="451"/>
      <c r="AD203" s="451"/>
      <c r="AE203" s="451"/>
      <c r="AF203" s="451"/>
      <c r="AG203" s="451"/>
      <c r="AH203" s="451"/>
      <c r="AI203" s="451"/>
      <c r="AJ203" s="451"/>
      <c r="AK203" s="451"/>
      <c r="AL203" s="451"/>
      <c r="AM203" s="451"/>
      <c r="AN203" s="451"/>
      <c r="AO203" s="451"/>
      <c r="AP203" s="451"/>
      <c r="AQ203" s="451"/>
      <c r="AR203" s="451"/>
      <c r="AS203" s="451"/>
      <c r="AT203" s="451"/>
      <c r="AU203" s="451"/>
      <c r="AV203" s="451"/>
      <c r="AW203" s="451"/>
      <c r="AX203" s="451"/>
      <c r="AY203" s="451"/>
      <c r="AZ203" s="451"/>
      <c r="BA203" s="451"/>
      <c r="BB203" s="451"/>
      <c r="BC203" s="100"/>
      <c r="BD203" s="100"/>
      <c r="BE203" s="100"/>
      <c r="BF203" s="100"/>
    </row>
    <row r="204" spans="3:58" ht="17.25" customHeight="1">
      <c r="C204" s="69"/>
      <c r="D204" s="451"/>
      <c r="E204" s="451"/>
      <c r="F204" s="451"/>
      <c r="G204" s="451"/>
      <c r="H204" s="451"/>
      <c r="I204" s="451"/>
      <c r="J204" s="451"/>
      <c r="K204" s="451"/>
      <c r="L204" s="451"/>
      <c r="M204" s="451"/>
      <c r="N204" s="451"/>
      <c r="O204" s="451"/>
      <c r="P204" s="451"/>
      <c r="Q204" s="451"/>
      <c r="R204" s="451"/>
      <c r="S204" s="451"/>
      <c r="T204" s="451"/>
      <c r="U204" s="451"/>
      <c r="V204" s="451"/>
      <c r="W204" s="451"/>
      <c r="X204" s="451"/>
      <c r="Y204" s="451"/>
      <c r="Z204" s="451"/>
      <c r="AA204" s="451"/>
      <c r="AB204" s="451"/>
      <c r="AC204" s="451"/>
      <c r="AD204" s="451"/>
      <c r="AE204" s="451"/>
      <c r="AF204" s="451"/>
      <c r="AG204" s="451"/>
      <c r="AH204" s="451"/>
      <c r="AI204" s="451"/>
      <c r="AJ204" s="451"/>
      <c r="AK204" s="451"/>
      <c r="AL204" s="451"/>
      <c r="AM204" s="451"/>
      <c r="AN204" s="451"/>
      <c r="AO204" s="451"/>
      <c r="AP204" s="451"/>
      <c r="AQ204" s="451"/>
      <c r="AR204" s="451"/>
      <c r="AS204" s="451"/>
      <c r="AT204" s="451"/>
      <c r="AU204" s="451"/>
      <c r="AV204" s="451"/>
      <c r="AW204" s="451"/>
      <c r="AX204" s="451"/>
      <c r="AY204" s="451"/>
      <c r="AZ204" s="451"/>
      <c r="BA204" s="451"/>
      <c r="BB204" s="451"/>
      <c r="BC204" s="100"/>
      <c r="BD204" s="100"/>
      <c r="BE204" s="100"/>
      <c r="BF204" s="100"/>
    </row>
    <row r="205" spans="3:58" ht="17.25" customHeight="1">
      <c r="C205" s="69"/>
      <c r="D205" s="451"/>
      <c r="E205" s="451"/>
      <c r="F205" s="451"/>
      <c r="G205" s="451"/>
      <c r="H205" s="451"/>
      <c r="I205" s="451"/>
      <c r="J205" s="451"/>
      <c r="K205" s="451"/>
      <c r="L205" s="451"/>
      <c r="M205" s="451"/>
      <c r="N205" s="451"/>
      <c r="O205" s="451"/>
      <c r="P205" s="451"/>
      <c r="Q205" s="451"/>
      <c r="R205" s="451"/>
      <c r="S205" s="451"/>
      <c r="T205" s="451"/>
      <c r="U205" s="451"/>
      <c r="V205" s="451"/>
      <c r="W205" s="451"/>
      <c r="X205" s="451"/>
      <c r="Y205" s="451"/>
      <c r="Z205" s="451"/>
      <c r="AA205" s="451"/>
      <c r="AB205" s="451"/>
      <c r="AC205" s="451"/>
      <c r="AD205" s="451"/>
      <c r="AE205" s="451"/>
      <c r="AF205" s="451"/>
      <c r="AG205" s="451"/>
      <c r="AH205" s="451"/>
      <c r="AI205" s="451"/>
      <c r="AJ205" s="451"/>
      <c r="AK205" s="451"/>
      <c r="AL205" s="451"/>
      <c r="AM205" s="451"/>
      <c r="AN205" s="451"/>
      <c r="AO205" s="451"/>
      <c r="AP205" s="451"/>
      <c r="AQ205" s="451"/>
      <c r="AR205" s="451"/>
      <c r="AS205" s="451"/>
      <c r="AT205" s="451"/>
      <c r="AU205" s="451"/>
      <c r="AV205" s="451"/>
      <c r="AW205" s="451"/>
      <c r="AX205" s="451"/>
      <c r="AY205" s="451"/>
      <c r="AZ205" s="451"/>
      <c r="BA205" s="451"/>
      <c r="BB205" s="451"/>
      <c r="BC205" s="100"/>
      <c r="BD205" s="100"/>
      <c r="BE205" s="100"/>
      <c r="BF205" s="100"/>
    </row>
    <row r="206" spans="3:58" ht="17.25" customHeight="1">
      <c r="C206" s="69"/>
      <c r="D206" s="451"/>
      <c r="E206" s="451"/>
      <c r="F206" s="451"/>
      <c r="G206" s="451"/>
      <c r="H206" s="451"/>
      <c r="I206" s="451"/>
      <c r="J206" s="451"/>
      <c r="K206" s="451"/>
      <c r="L206" s="451"/>
      <c r="M206" s="451"/>
      <c r="N206" s="451"/>
      <c r="O206" s="451"/>
      <c r="P206" s="451"/>
      <c r="Q206" s="451"/>
      <c r="R206" s="451"/>
      <c r="S206" s="451"/>
      <c r="T206" s="451"/>
      <c r="U206" s="451"/>
      <c r="V206" s="451"/>
      <c r="W206" s="451"/>
      <c r="X206" s="451"/>
      <c r="Y206" s="451"/>
      <c r="Z206" s="451"/>
      <c r="AA206" s="451"/>
      <c r="AB206" s="451"/>
      <c r="AC206" s="451"/>
      <c r="AD206" s="451"/>
      <c r="AE206" s="451"/>
      <c r="AF206" s="451"/>
      <c r="AG206" s="451"/>
      <c r="AH206" s="451"/>
      <c r="AI206" s="451"/>
      <c r="AJ206" s="451"/>
      <c r="AK206" s="451"/>
      <c r="AL206" s="451"/>
      <c r="AM206" s="451"/>
      <c r="AN206" s="451"/>
      <c r="AO206" s="451"/>
      <c r="AP206" s="451"/>
      <c r="AQ206" s="451"/>
      <c r="AR206" s="451"/>
      <c r="AS206" s="451"/>
      <c r="AT206" s="451"/>
      <c r="AU206" s="451"/>
      <c r="AV206" s="451"/>
      <c r="AW206" s="451"/>
      <c r="AX206" s="451"/>
      <c r="AY206" s="451"/>
      <c r="AZ206" s="451"/>
      <c r="BA206" s="451"/>
      <c r="BB206" s="451"/>
      <c r="BC206" s="100"/>
      <c r="BD206" s="100"/>
      <c r="BE206" s="100"/>
      <c r="BF206" s="100"/>
    </row>
    <row r="207" spans="3:58" ht="17.25" customHeight="1">
      <c r="C207" s="69"/>
      <c r="D207" s="451"/>
      <c r="E207" s="451"/>
      <c r="F207" s="451"/>
      <c r="G207" s="451"/>
      <c r="H207" s="451"/>
      <c r="I207" s="451"/>
      <c r="J207" s="451"/>
      <c r="K207" s="451"/>
      <c r="L207" s="451"/>
      <c r="M207" s="451"/>
      <c r="N207" s="451"/>
      <c r="O207" s="451"/>
      <c r="P207" s="451"/>
      <c r="Q207" s="451"/>
      <c r="R207" s="451"/>
      <c r="S207" s="451"/>
      <c r="T207" s="451"/>
      <c r="U207" s="451"/>
      <c r="V207" s="451"/>
      <c r="W207" s="451"/>
      <c r="X207" s="451"/>
      <c r="Y207" s="451"/>
      <c r="Z207" s="451"/>
      <c r="AA207" s="451"/>
      <c r="AB207" s="451"/>
      <c r="AC207" s="451"/>
      <c r="AD207" s="451"/>
      <c r="AE207" s="451"/>
      <c r="AF207" s="451"/>
      <c r="AG207" s="451"/>
      <c r="AH207" s="451"/>
      <c r="AI207" s="451"/>
      <c r="AJ207" s="451"/>
      <c r="AK207" s="451"/>
      <c r="AL207" s="451"/>
      <c r="AM207" s="451"/>
      <c r="AN207" s="451"/>
      <c r="AO207" s="451"/>
      <c r="AP207" s="451"/>
      <c r="AQ207" s="451"/>
      <c r="AR207" s="451"/>
      <c r="AS207" s="451"/>
      <c r="AT207" s="451"/>
      <c r="AU207" s="451"/>
      <c r="AV207" s="451"/>
      <c r="AW207" s="451"/>
      <c r="AX207" s="451"/>
      <c r="AY207" s="451"/>
      <c r="AZ207" s="451"/>
      <c r="BA207" s="451"/>
      <c r="BB207" s="451"/>
      <c r="BC207" s="100"/>
      <c r="BD207" s="100"/>
      <c r="BE207" s="100"/>
      <c r="BF207" s="100"/>
    </row>
    <row r="208" spans="3:58" ht="17.25" customHeight="1">
      <c r="C208" s="69"/>
      <c r="D208" s="451"/>
      <c r="E208" s="451"/>
      <c r="F208" s="451"/>
      <c r="G208" s="451"/>
      <c r="H208" s="451"/>
      <c r="I208" s="451"/>
      <c r="J208" s="451"/>
      <c r="K208" s="451"/>
      <c r="L208" s="451"/>
      <c r="M208" s="451"/>
      <c r="N208" s="451"/>
      <c r="O208" s="451"/>
      <c r="P208" s="451"/>
      <c r="Q208" s="451"/>
      <c r="R208" s="451"/>
      <c r="S208" s="451"/>
      <c r="T208" s="451"/>
      <c r="U208" s="451"/>
      <c r="V208" s="451"/>
      <c r="W208" s="451"/>
      <c r="X208" s="451"/>
      <c r="Y208" s="451"/>
      <c r="Z208" s="451"/>
      <c r="AA208" s="451"/>
      <c r="AB208" s="451"/>
      <c r="AC208" s="451"/>
      <c r="AD208" s="451"/>
      <c r="AE208" s="451"/>
      <c r="AF208" s="451"/>
      <c r="AG208" s="451"/>
      <c r="AH208" s="451"/>
      <c r="AI208" s="451"/>
      <c r="AJ208" s="451"/>
      <c r="AK208" s="451"/>
      <c r="AL208" s="451"/>
      <c r="AM208" s="451"/>
      <c r="AN208" s="451"/>
      <c r="AO208" s="451"/>
      <c r="AP208" s="451"/>
      <c r="AQ208" s="451"/>
      <c r="AR208" s="451"/>
      <c r="AS208" s="451"/>
      <c r="AT208" s="451"/>
      <c r="AU208" s="451"/>
      <c r="AV208" s="451"/>
      <c r="AW208" s="451"/>
      <c r="AX208" s="451"/>
      <c r="AY208" s="451"/>
      <c r="AZ208" s="451"/>
      <c r="BA208" s="451"/>
      <c r="BB208" s="451"/>
      <c r="BC208" s="100"/>
      <c r="BD208" s="100"/>
      <c r="BE208" s="100"/>
      <c r="BF208" s="100"/>
    </row>
    <row r="209" spans="3:58" ht="15" customHeight="1">
      <c r="C209" s="69"/>
      <c r="D209" s="451"/>
      <c r="E209" s="451"/>
      <c r="F209" s="451"/>
      <c r="G209" s="451"/>
      <c r="H209" s="451"/>
      <c r="I209" s="451"/>
      <c r="J209" s="451"/>
      <c r="K209" s="451"/>
      <c r="L209" s="451"/>
      <c r="M209" s="451"/>
      <c r="N209" s="451"/>
      <c r="O209" s="451"/>
      <c r="P209" s="451"/>
      <c r="Q209" s="451"/>
      <c r="R209" s="451"/>
      <c r="S209" s="451"/>
      <c r="T209" s="451"/>
      <c r="U209" s="451"/>
      <c r="V209" s="451"/>
      <c r="W209" s="451"/>
      <c r="X209" s="451"/>
      <c r="Y209" s="451"/>
      <c r="Z209" s="451"/>
      <c r="AA209" s="451"/>
      <c r="AB209" s="451"/>
      <c r="AC209" s="451"/>
      <c r="AD209" s="451"/>
      <c r="AE209" s="451"/>
      <c r="AF209" s="451"/>
      <c r="AG209" s="451"/>
      <c r="AH209" s="451"/>
      <c r="AI209" s="451"/>
      <c r="AJ209" s="451"/>
      <c r="AK209" s="451"/>
      <c r="AL209" s="451"/>
      <c r="AM209" s="451"/>
      <c r="AN209" s="451"/>
      <c r="AO209" s="451"/>
      <c r="AP209" s="451"/>
      <c r="AQ209" s="451"/>
      <c r="AR209" s="451"/>
      <c r="AS209" s="451"/>
      <c r="AT209" s="451"/>
      <c r="AU209" s="451"/>
      <c r="AV209" s="451"/>
      <c r="AW209" s="451"/>
      <c r="AX209" s="451"/>
      <c r="AY209" s="451"/>
      <c r="AZ209" s="451"/>
      <c r="BA209" s="451"/>
      <c r="BB209" s="451"/>
      <c r="BC209" s="100"/>
      <c r="BD209" s="100"/>
      <c r="BE209" s="100"/>
      <c r="BF209" s="100"/>
    </row>
    <row r="210" spans="3:58" ht="12.75" customHeight="1" hidden="1">
      <c r="C210" s="69"/>
      <c r="D210" s="451"/>
      <c r="E210" s="451"/>
      <c r="F210" s="451"/>
      <c r="G210" s="451"/>
      <c r="H210" s="451"/>
      <c r="I210" s="451"/>
      <c r="J210" s="451"/>
      <c r="K210" s="451"/>
      <c r="L210" s="451"/>
      <c r="M210" s="451"/>
      <c r="N210" s="451"/>
      <c r="O210" s="451"/>
      <c r="P210" s="451"/>
      <c r="Q210" s="451"/>
      <c r="R210" s="451"/>
      <c r="S210" s="451"/>
      <c r="T210" s="451"/>
      <c r="U210" s="451"/>
      <c r="V210" s="451"/>
      <c r="W210" s="451"/>
      <c r="X210" s="451"/>
      <c r="Y210" s="451"/>
      <c r="Z210" s="451"/>
      <c r="AA210" s="451"/>
      <c r="AB210" s="451"/>
      <c r="AC210" s="451"/>
      <c r="AD210" s="451"/>
      <c r="AE210" s="451"/>
      <c r="AF210" s="451"/>
      <c r="AG210" s="451"/>
      <c r="AH210" s="451"/>
      <c r="AI210" s="451"/>
      <c r="AJ210" s="451"/>
      <c r="AK210" s="451"/>
      <c r="AL210" s="451"/>
      <c r="AM210" s="451"/>
      <c r="AN210" s="451"/>
      <c r="AO210" s="451"/>
      <c r="AP210" s="451"/>
      <c r="AQ210" s="451"/>
      <c r="AR210" s="451"/>
      <c r="AS210" s="451"/>
      <c r="AT210" s="451"/>
      <c r="AU210" s="451"/>
      <c r="AV210" s="451"/>
      <c r="AW210" s="451"/>
      <c r="AX210" s="451"/>
      <c r="AY210" s="451"/>
      <c r="AZ210" s="451"/>
      <c r="BA210" s="451"/>
      <c r="BB210" s="451"/>
      <c r="BC210" s="100"/>
      <c r="BD210" s="100"/>
      <c r="BE210" s="100"/>
      <c r="BF210" s="100"/>
    </row>
    <row r="211" spans="3:58" ht="3.75" customHeight="1" hidden="1">
      <c r="C211" s="69"/>
      <c r="D211" s="451"/>
      <c r="E211" s="451"/>
      <c r="F211" s="451"/>
      <c r="G211" s="451"/>
      <c r="H211" s="451"/>
      <c r="I211" s="451"/>
      <c r="J211" s="451"/>
      <c r="K211" s="451"/>
      <c r="L211" s="451"/>
      <c r="M211" s="451"/>
      <c r="N211" s="451"/>
      <c r="O211" s="451"/>
      <c r="P211" s="451"/>
      <c r="Q211" s="451"/>
      <c r="R211" s="451"/>
      <c r="S211" s="451"/>
      <c r="T211" s="451"/>
      <c r="U211" s="451"/>
      <c r="V211" s="451"/>
      <c r="W211" s="451"/>
      <c r="X211" s="451"/>
      <c r="Y211" s="451"/>
      <c r="Z211" s="451"/>
      <c r="AA211" s="451"/>
      <c r="AB211" s="451"/>
      <c r="AC211" s="451"/>
      <c r="AD211" s="451"/>
      <c r="AE211" s="451"/>
      <c r="AF211" s="451"/>
      <c r="AG211" s="451"/>
      <c r="AH211" s="451"/>
      <c r="AI211" s="451"/>
      <c r="AJ211" s="451"/>
      <c r="AK211" s="451"/>
      <c r="AL211" s="451"/>
      <c r="AM211" s="451"/>
      <c r="AN211" s="451"/>
      <c r="AO211" s="451"/>
      <c r="AP211" s="451"/>
      <c r="AQ211" s="451"/>
      <c r="AR211" s="451"/>
      <c r="AS211" s="451"/>
      <c r="AT211" s="451"/>
      <c r="AU211" s="451"/>
      <c r="AV211" s="451"/>
      <c r="AW211" s="451"/>
      <c r="AX211" s="451"/>
      <c r="AY211" s="451"/>
      <c r="AZ211" s="451"/>
      <c r="BA211" s="451"/>
      <c r="BB211" s="451"/>
      <c r="BC211" s="100"/>
      <c r="BD211" s="100"/>
      <c r="BE211" s="100"/>
      <c r="BF211" s="100"/>
    </row>
    <row r="212" spans="3:58" ht="13.5" customHeight="1" hidden="1">
      <c r="C212" s="69"/>
      <c r="D212" s="451"/>
      <c r="E212" s="451"/>
      <c r="F212" s="451"/>
      <c r="G212" s="451"/>
      <c r="H212" s="451"/>
      <c r="I212" s="451"/>
      <c r="J212" s="451"/>
      <c r="K212" s="451"/>
      <c r="L212" s="451"/>
      <c r="M212" s="451"/>
      <c r="N212" s="451"/>
      <c r="O212" s="451"/>
      <c r="P212" s="451"/>
      <c r="Q212" s="451"/>
      <c r="R212" s="451"/>
      <c r="S212" s="451"/>
      <c r="T212" s="451"/>
      <c r="U212" s="451"/>
      <c r="V212" s="451"/>
      <c r="W212" s="451"/>
      <c r="X212" s="451"/>
      <c r="Y212" s="451"/>
      <c r="Z212" s="451"/>
      <c r="AA212" s="451"/>
      <c r="AB212" s="451"/>
      <c r="AC212" s="451"/>
      <c r="AD212" s="451"/>
      <c r="AE212" s="451"/>
      <c r="AF212" s="451"/>
      <c r="AG212" s="451"/>
      <c r="AH212" s="451"/>
      <c r="AI212" s="451"/>
      <c r="AJ212" s="451"/>
      <c r="AK212" s="451"/>
      <c r="AL212" s="451"/>
      <c r="AM212" s="451"/>
      <c r="AN212" s="451"/>
      <c r="AO212" s="451"/>
      <c r="AP212" s="451"/>
      <c r="AQ212" s="451"/>
      <c r="AR212" s="451"/>
      <c r="AS212" s="451"/>
      <c r="AT212" s="451"/>
      <c r="AU212" s="451"/>
      <c r="AV212" s="451"/>
      <c r="AW212" s="451"/>
      <c r="AX212" s="451"/>
      <c r="AY212" s="451"/>
      <c r="AZ212" s="451"/>
      <c r="BA212" s="451"/>
      <c r="BB212" s="451"/>
      <c r="BC212" s="100"/>
      <c r="BD212" s="100"/>
      <c r="BE212" s="100"/>
      <c r="BF212" s="100"/>
    </row>
    <row r="213" spans="3:58" ht="17.25" customHeight="1" hidden="1">
      <c r="C213" s="69"/>
      <c r="D213" s="451"/>
      <c r="E213" s="451"/>
      <c r="F213" s="451"/>
      <c r="G213" s="451"/>
      <c r="H213" s="451"/>
      <c r="I213" s="451"/>
      <c r="J213" s="451"/>
      <c r="K213" s="451"/>
      <c r="L213" s="451"/>
      <c r="M213" s="451"/>
      <c r="N213" s="451"/>
      <c r="O213" s="451"/>
      <c r="P213" s="451"/>
      <c r="Q213" s="451"/>
      <c r="R213" s="451"/>
      <c r="S213" s="451"/>
      <c r="T213" s="451"/>
      <c r="U213" s="451"/>
      <c r="V213" s="451"/>
      <c r="W213" s="451"/>
      <c r="X213" s="451"/>
      <c r="Y213" s="451"/>
      <c r="Z213" s="451"/>
      <c r="AA213" s="451"/>
      <c r="AB213" s="451"/>
      <c r="AC213" s="451"/>
      <c r="AD213" s="451"/>
      <c r="AE213" s="451"/>
      <c r="AF213" s="451"/>
      <c r="AG213" s="451"/>
      <c r="AH213" s="451"/>
      <c r="AI213" s="451"/>
      <c r="AJ213" s="451"/>
      <c r="AK213" s="451"/>
      <c r="AL213" s="451"/>
      <c r="AM213" s="451"/>
      <c r="AN213" s="451"/>
      <c r="AO213" s="451"/>
      <c r="AP213" s="451"/>
      <c r="AQ213" s="451"/>
      <c r="AR213" s="451"/>
      <c r="AS213" s="451"/>
      <c r="AT213" s="451"/>
      <c r="AU213" s="451"/>
      <c r="AV213" s="451"/>
      <c r="AW213" s="451"/>
      <c r="AX213" s="451"/>
      <c r="AY213" s="451"/>
      <c r="AZ213" s="451"/>
      <c r="BA213" s="451"/>
      <c r="BB213" s="451"/>
      <c r="BC213" s="100"/>
      <c r="BD213" s="100"/>
      <c r="BE213" s="100"/>
      <c r="BF213" s="100"/>
    </row>
    <row r="214" spans="3:55" ht="5.25" customHeight="1">
      <c r="C214" s="69"/>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1"/>
      <c r="AC214" s="451"/>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1"/>
      <c r="AY214" s="451"/>
      <c r="AZ214" s="451"/>
      <c r="BA214" s="451"/>
      <c r="BB214" s="451"/>
      <c r="BC214" s="74"/>
    </row>
    <row r="215" spans="3:56" ht="21.75" customHeight="1">
      <c r="C215" s="76" t="s">
        <v>203</v>
      </c>
      <c r="D215" s="448" t="s">
        <v>166</v>
      </c>
      <c r="E215" s="448"/>
      <c r="F215" s="448"/>
      <c r="G215" s="448"/>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8"/>
      <c r="AP215" s="448"/>
      <c r="AQ215" s="448"/>
      <c r="AR215" s="448"/>
      <c r="AS215" s="448"/>
      <c r="AT215" s="448"/>
      <c r="AU215" s="448"/>
      <c r="AV215" s="448"/>
      <c r="AW215" s="448"/>
      <c r="AX215" s="448"/>
      <c r="AY215" s="448"/>
      <c r="AZ215" s="74"/>
      <c r="BA215" s="74"/>
      <c r="BB215" s="74"/>
      <c r="BC215" s="96"/>
      <c r="BD215" s="96"/>
    </row>
    <row r="216" spans="3:55" ht="12.75" customHeight="1">
      <c r="C216" s="76"/>
      <c r="D216" s="452" t="s">
        <v>205</v>
      </c>
      <c r="E216" s="452"/>
      <c r="F216" s="452"/>
      <c r="G216" s="452"/>
      <c r="H216" s="452"/>
      <c r="I216" s="452"/>
      <c r="J216" s="452"/>
      <c r="K216" s="452"/>
      <c r="L216" s="452"/>
      <c r="M216" s="452"/>
      <c r="N216" s="452"/>
      <c r="O216" s="452"/>
      <c r="P216" s="452"/>
      <c r="Q216" s="452"/>
      <c r="R216" s="452"/>
      <c r="S216" s="452"/>
      <c r="T216" s="452"/>
      <c r="U216" s="452"/>
      <c r="V216" s="452"/>
      <c r="W216" s="452"/>
      <c r="X216" s="452"/>
      <c r="Y216" s="452"/>
      <c r="Z216" s="452"/>
      <c r="AA216" s="452"/>
      <c r="AB216" s="452"/>
      <c r="AC216" s="452"/>
      <c r="AD216" s="452"/>
      <c r="AE216" s="452"/>
      <c r="AF216" s="452"/>
      <c r="AG216" s="452"/>
      <c r="AH216" s="452"/>
      <c r="AI216" s="452"/>
      <c r="AJ216" s="452"/>
      <c r="AK216" s="452"/>
      <c r="AL216" s="452"/>
      <c r="AM216" s="452"/>
      <c r="AN216" s="452"/>
      <c r="AO216" s="452"/>
      <c r="AP216" s="452"/>
      <c r="AQ216" s="452"/>
      <c r="AR216" s="452"/>
      <c r="AS216" s="452"/>
      <c r="AT216" s="452"/>
      <c r="AU216" s="452"/>
      <c r="AV216" s="452"/>
      <c r="AW216" s="452"/>
      <c r="AX216" s="452"/>
      <c r="AY216" s="452"/>
      <c r="AZ216" s="452"/>
      <c r="BA216" s="452"/>
      <c r="BB216" s="452"/>
      <c r="BC216" s="78"/>
    </row>
    <row r="217" spans="3:55" ht="13.5" customHeight="1">
      <c r="C217" s="67"/>
      <c r="D217" s="453" t="s">
        <v>103</v>
      </c>
      <c r="E217" s="453"/>
      <c r="F217" s="453"/>
      <c r="G217" s="453"/>
      <c r="H217" s="453"/>
      <c r="I217" s="453"/>
      <c r="J217" s="453"/>
      <c r="K217" s="453"/>
      <c r="L217" s="453"/>
      <c r="M217" s="453"/>
      <c r="N217" s="453"/>
      <c r="O217" s="453"/>
      <c r="P217" s="453"/>
      <c r="Q217" s="453"/>
      <c r="R217" s="453"/>
      <c r="S217" s="453"/>
      <c r="T217" s="453"/>
      <c r="U217" s="453"/>
      <c r="V217" s="453"/>
      <c r="W217" s="453"/>
      <c r="X217" s="453"/>
      <c r="Y217" s="453"/>
      <c r="Z217" s="453"/>
      <c r="AA217" s="453"/>
      <c r="AB217" s="453"/>
      <c r="AC217" s="453"/>
      <c r="AD217" s="453"/>
      <c r="AE217" s="453"/>
      <c r="AF217" s="453"/>
      <c r="AG217" s="453"/>
      <c r="AH217" s="453"/>
      <c r="AI217" s="453"/>
      <c r="AJ217" s="453"/>
      <c r="AK217" s="453"/>
      <c r="AL217" s="453"/>
      <c r="AM217" s="453"/>
      <c r="AN217" s="453"/>
      <c r="AO217" s="453"/>
      <c r="AP217" s="453"/>
      <c r="AQ217" s="453"/>
      <c r="AR217" s="453"/>
      <c r="AS217" s="453"/>
      <c r="AT217" s="453"/>
      <c r="AU217" s="453"/>
      <c r="AV217" s="453"/>
      <c r="AW217" s="453"/>
      <c r="AX217" s="453"/>
      <c r="AY217" s="453"/>
      <c r="AZ217" s="78"/>
      <c r="BA217" s="78"/>
      <c r="BB217" s="78"/>
      <c r="BC217" s="66"/>
    </row>
    <row r="218" spans="3:55" ht="37.5" customHeight="1">
      <c r="C218" s="67"/>
      <c r="D218" s="450" t="s">
        <v>306</v>
      </c>
      <c r="E218" s="450"/>
      <c r="F218" s="450"/>
      <c r="G218" s="450"/>
      <c r="H218" s="450"/>
      <c r="I218" s="450"/>
      <c r="J218" s="450"/>
      <c r="K218" s="450"/>
      <c r="L218" s="450"/>
      <c r="M218" s="450"/>
      <c r="N218" s="450"/>
      <c r="O218" s="450"/>
      <c r="P218" s="450"/>
      <c r="Q218" s="450"/>
      <c r="R218" s="450"/>
      <c r="S218" s="450"/>
      <c r="T218" s="450"/>
      <c r="U218" s="450"/>
      <c r="V218" s="450"/>
      <c r="W218" s="450"/>
      <c r="X218" s="450"/>
      <c r="Y218" s="450"/>
      <c r="Z218" s="450"/>
      <c r="AA218" s="450"/>
      <c r="AB218" s="450"/>
      <c r="AC218" s="450"/>
      <c r="AD218" s="450"/>
      <c r="AE218" s="450"/>
      <c r="AF218" s="450"/>
      <c r="AG218" s="450"/>
      <c r="AH218" s="450"/>
      <c r="AI218" s="450"/>
      <c r="AJ218" s="450"/>
      <c r="AK218" s="450"/>
      <c r="AL218" s="450"/>
      <c r="AM218" s="450"/>
      <c r="AN218" s="450"/>
      <c r="AO218" s="450"/>
      <c r="AP218" s="450"/>
      <c r="AQ218" s="450"/>
      <c r="AR218" s="450"/>
      <c r="AS218" s="450"/>
      <c r="AT218" s="450"/>
      <c r="AU218" s="450"/>
      <c r="AV218" s="450"/>
      <c r="AW218" s="450"/>
      <c r="AX218" s="450"/>
      <c r="AY218" s="450"/>
      <c r="AZ218" s="66"/>
      <c r="BA218" s="66"/>
      <c r="BB218" s="66"/>
      <c r="BC218" s="66"/>
    </row>
    <row r="219" spans="3:55" ht="25.5" customHeight="1">
      <c r="C219" s="67"/>
      <c r="D219" s="450" t="s">
        <v>287</v>
      </c>
      <c r="E219" s="450"/>
      <c r="F219" s="450"/>
      <c r="G219" s="450"/>
      <c r="H219" s="450"/>
      <c r="I219" s="450"/>
      <c r="J219" s="450"/>
      <c r="K219" s="450"/>
      <c r="L219" s="450"/>
      <c r="M219" s="450"/>
      <c r="N219" s="450"/>
      <c r="O219" s="450"/>
      <c r="P219" s="450"/>
      <c r="Q219" s="450"/>
      <c r="R219" s="450"/>
      <c r="S219" s="450"/>
      <c r="T219" s="450"/>
      <c r="U219" s="450"/>
      <c r="V219" s="450"/>
      <c r="W219" s="450"/>
      <c r="X219" s="450"/>
      <c r="Y219" s="450"/>
      <c r="Z219" s="450"/>
      <c r="AA219" s="450"/>
      <c r="AB219" s="450"/>
      <c r="AC219" s="450"/>
      <c r="AD219" s="450"/>
      <c r="AE219" s="450"/>
      <c r="AF219" s="450"/>
      <c r="AG219" s="450"/>
      <c r="AH219" s="450"/>
      <c r="AI219" s="450"/>
      <c r="AJ219" s="450"/>
      <c r="AK219" s="450"/>
      <c r="AL219" s="450"/>
      <c r="AM219" s="450"/>
      <c r="AN219" s="450"/>
      <c r="AO219" s="450"/>
      <c r="AP219" s="450"/>
      <c r="AQ219" s="450"/>
      <c r="AR219" s="450"/>
      <c r="AS219" s="450"/>
      <c r="AT219" s="450"/>
      <c r="AU219" s="450"/>
      <c r="AV219" s="450"/>
      <c r="AW219" s="450"/>
      <c r="AX219" s="450"/>
      <c r="AY219" s="450"/>
      <c r="AZ219" s="66"/>
      <c r="BA219" s="66"/>
      <c r="BB219" s="66"/>
      <c r="BC219" s="74"/>
    </row>
    <row r="220" spans="3:56" ht="13.5" customHeight="1">
      <c r="C220" s="76" t="s">
        <v>202</v>
      </c>
      <c r="D220" s="446" t="s">
        <v>197</v>
      </c>
      <c r="E220" s="446"/>
      <c r="F220" s="446"/>
      <c r="G220" s="446"/>
      <c r="H220" s="446"/>
      <c r="I220" s="446"/>
      <c r="J220" s="446"/>
      <c r="K220" s="446"/>
      <c r="L220" s="446"/>
      <c r="M220" s="446"/>
      <c r="N220" s="446"/>
      <c r="O220" s="446"/>
      <c r="P220" s="446"/>
      <c r="Q220" s="446"/>
      <c r="R220" s="446"/>
      <c r="S220" s="446"/>
      <c r="T220" s="446"/>
      <c r="U220" s="446"/>
      <c r="V220" s="446"/>
      <c r="W220" s="446"/>
      <c r="X220" s="446"/>
      <c r="Y220" s="446"/>
      <c r="Z220" s="446"/>
      <c r="AA220" s="446"/>
      <c r="AB220" s="446"/>
      <c r="AC220" s="446"/>
      <c r="AD220" s="446"/>
      <c r="AE220" s="446"/>
      <c r="AF220" s="446"/>
      <c r="AG220" s="446"/>
      <c r="AH220" s="446"/>
      <c r="AI220" s="446"/>
      <c r="AJ220" s="446"/>
      <c r="AK220" s="446"/>
      <c r="AL220" s="446"/>
      <c r="AM220" s="446"/>
      <c r="AN220" s="446"/>
      <c r="AO220" s="446"/>
      <c r="AP220" s="446"/>
      <c r="AQ220" s="446"/>
      <c r="AR220" s="446"/>
      <c r="AS220" s="446"/>
      <c r="AT220" s="446"/>
      <c r="AU220" s="446"/>
      <c r="AV220" s="446"/>
      <c r="AW220" s="446"/>
      <c r="AX220" s="446"/>
      <c r="AY220" s="446"/>
      <c r="AZ220" s="74"/>
      <c r="BA220" s="74"/>
      <c r="BB220" s="74"/>
      <c r="BC220" s="95"/>
      <c r="BD220" s="95"/>
    </row>
    <row r="221" spans="3:56" ht="12.75" customHeight="1">
      <c r="C221" s="76"/>
      <c r="D221" s="242" t="s">
        <v>315</v>
      </c>
      <c r="E221" s="462"/>
      <c r="F221" s="462"/>
      <c r="G221" s="462"/>
      <c r="H221" s="462"/>
      <c r="I221" s="462"/>
      <c r="J221" s="462"/>
      <c r="K221" s="462"/>
      <c r="L221" s="462"/>
      <c r="M221" s="462"/>
      <c r="N221" s="462"/>
      <c r="O221" s="462"/>
      <c r="P221" s="462"/>
      <c r="Q221" s="462"/>
      <c r="R221" s="462"/>
      <c r="S221" s="462"/>
      <c r="T221" s="462"/>
      <c r="U221" s="462"/>
      <c r="V221" s="462"/>
      <c r="W221" s="462"/>
      <c r="X221" s="462"/>
      <c r="Y221" s="462"/>
      <c r="Z221" s="462"/>
      <c r="AA221" s="462"/>
      <c r="AB221" s="462"/>
      <c r="AC221" s="462"/>
      <c r="AD221" s="462"/>
      <c r="AE221" s="462"/>
      <c r="AF221" s="462"/>
      <c r="AG221" s="462"/>
      <c r="AH221" s="462"/>
      <c r="AI221" s="462"/>
      <c r="AJ221" s="462"/>
      <c r="AK221" s="462"/>
      <c r="AL221" s="462"/>
      <c r="AM221" s="462"/>
      <c r="AN221" s="462"/>
      <c r="AO221" s="462"/>
      <c r="AP221" s="462"/>
      <c r="AQ221" s="462"/>
      <c r="AR221" s="462"/>
      <c r="AS221" s="462"/>
      <c r="AT221" s="462"/>
      <c r="AU221" s="462"/>
      <c r="AV221" s="462"/>
      <c r="AW221" s="462"/>
      <c r="AX221" s="462"/>
      <c r="AY221" s="462"/>
      <c r="AZ221" s="462"/>
      <c r="BA221" s="462"/>
      <c r="BB221" s="462"/>
      <c r="BC221" s="95"/>
      <c r="BD221" s="95"/>
    </row>
    <row r="222" spans="3:56" ht="12.75" customHeight="1">
      <c r="C222" s="76"/>
      <c r="D222" s="462"/>
      <c r="E222" s="462"/>
      <c r="F222" s="462"/>
      <c r="G222" s="462"/>
      <c r="H222" s="462"/>
      <c r="I222" s="462"/>
      <c r="J222" s="462"/>
      <c r="K222" s="462"/>
      <c r="L222" s="462"/>
      <c r="M222" s="462"/>
      <c r="N222" s="462"/>
      <c r="O222" s="462"/>
      <c r="P222" s="462"/>
      <c r="Q222" s="462"/>
      <c r="R222" s="462"/>
      <c r="S222" s="462"/>
      <c r="T222" s="462"/>
      <c r="U222" s="462"/>
      <c r="V222" s="462"/>
      <c r="W222" s="462"/>
      <c r="X222" s="462"/>
      <c r="Y222" s="462"/>
      <c r="Z222" s="462"/>
      <c r="AA222" s="462"/>
      <c r="AB222" s="462"/>
      <c r="AC222" s="462"/>
      <c r="AD222" s="462"/>
      <c r="AE222" s="462"/>
      <c r="AF222" s="462"/>
      <c r="AG222" s="462"/>
      <c r="AH222" s="462"/>
      <c r="AI222" s="462"/>
      <c r="AJ222" s="462"/>
      <c r="AK222" s="462"/>
      <c r="AL222" s="462"/>
      <c r="AM222" s="462"/>
      <c r="AN222" s="462"/>
      <c r="AO222" s="462"/>
      <c r="AP222" s="462"/>
      <c r="AQ222" s="462"/>
      <c r="AR222" s="462"/>
      <c r="AS222" s="462"/>
      <c r="AT222" s="462"/>
      <c r="AU222" s="462"/>
      <c r="AV222" s="462"/>
      <c r="AW222" s="462"/>
      <c r="AX222" s="462"/>
      <c r="AY222" s="462"/>
      <c r="AZ222" s="462"/>
      <c r="BA222" s="462"/>
      <c r="BB222" s="462"/>
      <c r="BC222" s="95"/>
      <c r="BD222" s="95"/>
    </row>
    <row r="223" spans="3:56" ht="12.75" customHeight="1">
      <c r="C223" s="76"/>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2"/>
      <c r="AD223" s="462"/>
      <c r="AE223" s="462"/>
      <c r="AF223" s="462"/>
      <c r="AG223" s="462"/>
      <c r="AH223" s="462"/>
      <c r="AI223" s="462"/>
      <c r="AJ223" s="462"/>
      <c r="AK223" s="462"/>
      <c r="AL223" s="462"/>
      <c r="AM223" s="462"/>
      <c r="AN223" s="462"/>
      <c r="AO223" s="462"/>
      <c r="AP223" s="462"/>
      <c r="AQ223" s="462"/>
      <c r="AR223" s="462"/>
      <c r="AS223" s="462"/>
      <c r="AT223" s="462"/>
      <c r="AU223" s="462"/>
      <c r="AV223" s="462"/>
      <c r="AW223" s="462"/>
      <c r="AX223" s="462"/>
      <c r="AY223" s="462"/>
      <c r="AZ223" s="462"/>
      <c r="BA223" s="462"/>
      <c r="BB223" s="462"/>
      <c r="BC223" s="95"/>
      <c r="BD223" s="95"/>
    </row>
    <row r="224" spans="3:56" ht="12.75" customHeight="1">
      <c r="C224" s="76"/>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462"/>
      <c r="AD224" s="462"/>
      <c r="AE224" s="462"/>
      <c r="AF224" s="462"/>
      <c r="AG224" s="462"/>
      <c r="AH224" s="462"/>
      <c r="AI224" s="462"/>
      <c r="AJ224" s="462"/>
      <c r="AK224" s="462"/>
      <c r="AL224" s="462"/>
      <c r="AM224" s="462"/>
      <c r="AN224" s="462"/>
      <c r="AO224" s="462"/>
      <c r="AP224" s="462"/>
      <c r="AQ224" s="462"/>
      <c r="AR224" s="462"/>
      <c r="AS224" s="462"/>
      <c r="AT224" s="462"/>
      <c r="AU224" s="462"/>
      <c r="AV224" s="462"/>
      <c r="AW224" s="462"/>
      <c r="AX224" s="462"/>
      <c r="AY224" s="462"/>
      <c r="AZ224" s="462"/>
      <c r="BA224" s="462"/>
      <c r="BB224" s="462"/>
      <c r="BC224" s="95"/>
      <c r="BD224" s="95"/>
    </row>
    <row r="225" spans="3:56" ht="12.75" customHeight="1">
      <c r="C225" s="76"/>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2"/>
      <c r="AD225" s="462"/>
      <c r="AE225" s="462"/>
      <c r="AF225" s="462"/>
      <c r="AG225" s="462"/>
      <c r="AH225" s="462"/>
      <c r="AI225" s="462"/>
      <c r="AJ225" s="462"/>
      <c r="AK225" s="462"/>
      <c r="AL225" s="462"/>
      <c r="AM225" s="462"/>
      <c r="AN225" s="462"/>
      <c r="AO225" s="462"/>
      <c r="AP225" s="462"/>
      <c r="AQ225" s="462"/>
      <c r="AR225" s="462"/>
      <c r="AS225" s="462"/>
      <c r="AT225" s="462"/>
      <c r="AU225" s="462"/>
      <c r="AV225" s="462"/>
      <c r="AW225" s="462"/>
      <c r="AX225" s="462"/>
      <c r="AY225" s="462"/>
      <c r="AZ225" s="462"/>
      <c r="BA225" s="462"/>
      <c r="BB225" s="462"/>
      <c r="BC225" s="95"/>
      <c r="BD225" s="95"/>
    </row>
    <row r="226" spans="3:56" ht="12.75" customHeight="1">
      <c r="C226" s="76"/>
      <c r="D226" s="462"/>
      <c r="E226" s="462"/>
      <c r="F226" s="462"/>
      <c r="G226" s="462"/>
      <c r="H226" s="462"/>
      <c r="I226" s="462"/>
      <c r="J226" s="462"/>
      <c r="K226" s="462"/>
      <c r="L226" s="462"/>
      <c r="M226" s="462"/>
      <c r="N226" s="462"/>
      <c r="O226" s="462"/>
      <c r="P226" s="462"/>
      <c r="Q226" s="462"/>
      <c r="R226" s="462"/>
      <c r="S226" s="462"/>
      <c r="T226" s="462"/>
      <c r="U226" s="462"/>
      <c r="V226" s="462"/>
      <c r="W226" s="462"/>
      <c r="X226" s="462"/>
      <c r="Y226" s="462"/>
      <c r="Z226" s="462"/>
      <c r="AA226" s="462"/>
      <c r="AB226" s="462"/>
      <c r="AC226" s="462"/>
      <c r="AD226" s="462"/>
      <c r="AE226" s="462"/>
      <c r="AF226" s="462"/>
      <c r="AG226" s="462"/>
      <c r="AH226" s="462"/>
      <c r="AI226" s="462"/>
      <c r="AJ226" s="462"/>
      <c r="AK226" s="462"/>
      <c r="AL226" s="462"/>
      <c r="AM226" s="462"/>
      <c r="AN226" s="462"/>
      <c r="AO226" s="462"/>
      <c r="AP226" s="462"/>
      <c r="AQ226" s="462"/>
      <c r="AR226" s="462"/>
      <c r="AS226" s="462"/>
      <c r="AT226" s="462"/>
      <c r="AU226" s="462"/>
      <c r="AV226" s="462"/>
      <c r="AW226" s="462"/>
      <c r="AX226" s="462"/>
      <c r="AY226" s="462"/>
      <c r="AZ226" s="462"/>
      <c r="BA226" s="462"/>
      <c r="BB226" s="462"/>
      <c r="BC226" s="95"/>
      <c r="BD226" s="95"/>
    </row>
    <row r="227" spans="3:56" ht="12.75" customHeight="1">
      <c r="C227" s="76"/>
      <c r="D227" s="462"/>
      <c r="E227" s="462"/>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2"/>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2"/>
      <c r="AY227" s="462"/>
      <c r="AZ227" s="462"/>
      <c r="BA227" s="462"/>
      <c r="BB227" s="462"/>
      <c r="BC227" s="95"/>
      <c r="BD227" s="95"/>
    </row>
    <row r="228" spans="3:56" ht="12.75" customHeight="1">
      <c r="C228" s="76"/>
      <c r="D228" s="462"/>
      <c r="E228" s="462"/>
      <c r="F228" s="462"/>
      <c r="G228" s="462"/>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2"/>
      <c r="AD228" s="462"/>
      <c r="AE228" s="462"/>
      <c r="AF228" s="462"/>
      <c r="AG228" s="462"/>
      <c r="AH228" s="462"/>
      <c r="AI228" s="462"/>
      <c r="AJ228" s="462"/>
      <c r="AK228" s="462"/>
      <c r="AL228" s="462"/>
      <c r="AM228" s="462"/>
      <c r="AN228" s="462"/>
      <c r="AO228" s="462"/>
      <c r="AP228" s="462"/>
      <c r="AQ228" s="462"/>
      <c r="AR228" s="462"/>
      <c r="AS228" s="462"/>
      <c r="AT228" s="462"/>
      <c r="AU228" s="462"/>
      <c r="AV228" s="462"/>
      <c r="AW228" s="462"/>
      <c r="AX228" s="462"/>
      <c r="AY228" s="462"/>
      <c r="AZ228" s="462"/>
      <c r="BA228" s="462"/>
      <c r="BB228" s="462"/>
      <c r="BC228" s="95"/>
      <c r="BD228" s="95"/>
    </row>
    <row r="229" spans="3:56" ht="12.75" customHeight="1">
      <c r="C229" s="76"/>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462"/>
      <c r="AE229" s="462"/>
      <c r="AF229" s="462"/>
      <c r="AG229" s="462"/>
      <c r="AH229" s="462"/>
      <c r="AI229" s="462"/>
      <c r="AJ229" s="462"/>
      <c r="AK229" s="462"/>
      <c r="AL229" s="462"/>
      <c r="AM229" s="462"/>
      <c r="AN229" s="462"/>
      <c r="AO229" s="462"/>
      <c r="AP229" s="462"/>
      <c r="AQ229" s="462"/>
      <c r="AR229" s="462"/>
      <c r="AS229" s="462"/>
      <c r="AT229" s="462"/>
      <c r="AU229" s="462"/>
      <c r="AV229" s="462"/>
      <c r="AW229" s="462"/>
      <c r="AX229" s="462"/>
      <c r="AY229" s="462"/>
      <c r="AZ229" s="462"/>
      <c r="BA229" s="462"/>
      <c r="BB229" s="462"/>
      <c r="BC229" s="95"/>
      <c r="BD229" s="95"/>
    </row>
    <row r="230" spans="3:56" ht="12.75" customHeight="1">
      <c r="C230" s="76"/>
      <c r="D230" s="462"/>
      <c r="E230" s="462"/>
      <c r="F230" s="462"/>
      <c r="G230" s="462"/>
      <c r="H230" s="462"/>
      <c r="I230" s="462"/>
      <c r="J230" s="462"/>
      <c r="K230" s="462"/>
      <c r="L230" s="462"/>
      <c r="M230" s="462"/>
      <c r="N230" s="462"/>
      <c r="O230" s="462"/>
      <c r="P230" s="462"/>
      <c r="Q230" s="462"/>
      <c r="R230" s="462"/>
      <c r="S230" s="462"/>
      <c r="T230" s="462"/>
      <c r="U230" s="462"/>
      <c r="V230" s="462"/>
      <c r="W230" s="462"/>
      <c r="X230" s="462"/>
      <c r="Y230" s="462"/>
      <c r="Z230" s="462"/>
      <c r="AA230" s="462"/>
      <c r="AB230" s="462"/>
      <c r="AC230" s="462"/>
      <c r="AD230" s="462"/>
      <c r="AE230" s="462"/>
      <c r="AF230" s="462"/>
      <c r="AG230" s="462"/>
      <c r="AH230" s="462"/>
      <c r="AI230" s="462"/>
      <c r="AJ230" s="462"/>
      <c r="AK230" s="462"/>
      <c r="AL230" s="462"/>
      <c r="AM230" s="462"/>
      <c r="AN230" s="462"/>
      <c r="AO230" s="462"/>
      <c r="AP230" s="462"/>
      <c r="AQ230" s="462"/>
      <c r="AR230" s="462"/>
      <c r="AS230" s="462"/>
      <c r="AT230" s="462"/>
      <c r="AU230" s="462"/>
      <c r="AV230" s="462"/>
      <c r="AW230" s="462"/>
      <c r="AX230" s="462"/>
      <c r="AY230" s="462"/>
      <c r="AZ230" s="462"/>
      <c r="BA230" s="462"/>
      <c r="BB230" s="462"/>
      <c r="BC230" s="95"/>
      <c r="BD230" s="95"/>
    </row>
    <row r="231" spans="3:56" ht="12.75" customHeight="1">
      <c r="C231" s="76"/>
      <c r="D231" s="462"/>
      <c r="E231" s="462"/>
      <c r="F231" s="462"/>
      <c r="G231" s="462"/>
      <c r="H231" s="462"/>
      <c r="I231" s="462"/>
      <c r="J231" s="462"/>
      <c r="K231" s="462"/>
      <c r="L231" s="462"/>
      <c r="M231" s="462"/>
      <c r="N231" s="462"/>
      <c r="O231" s="462"/>
      <c r="P231" s="462"/>
      <c r="Q231" s="462"/>
      <c r="R231" s="462"/>
      <c r="S231" s="462"/>
      <c r="T231" s="462"/>
      <c r="U231" s="462"/>
      <c r="V231" s="462"/>
      <c r="W231" s="462"/>
      <c r="X231" s="462"/>
      <c r="Y231" s="462"/>
      <c r="Z231" s="462"/>
      <c r="AA231" s="462"/>
      <c r="AB231" s="462"/>
      <c r="AC231" s="462"/>
      <c r="AD231" s="462"/>
      <c r="AE231" s="462"/>
      <c r="AF231" s="462"/>
      <c r="AG231" s="462"/>
      <c r="AH231" s="462"/>
      <c r="AI231" s="462"/>
      <c r="AJ231" s="462"/>
      <c r="AK231" s="462"/>
      <c r="AL231" s="462"/>
      <c r="AM231" s="462"/>
      <c r="AN231" s="462"/>
      <c r="AO231" s="462"/>
      <c r="AP231" s="462"/>
      <c r="AQ231" s="462"/>
      <c r="AR231" s="462"/>
      <c r="AS231" s="462"/>
      <c r="AT231" s="462"/>
      <c r="AU231" s="462"/>
      <c r="AV231" s="462"/>
      <c r="AW231" s="462"/>
      <c r="AX231" s="462"/>
      <c r="AY231" s="462"/>
      <c r="AZ231" s="462"/>
      <c r="BA231" s="462"/>
      <c r="BB231" s="462"/>
      <c r="BC231" s="95"/>
      <c r="BD231" s="95"/>
    </row>
    <row r="232" spans="3:56" ht="12.75" customHeight="1">
      <c r="C232" s="76"/>
      <c r="D232" s="462"/>
      <c r="E232" s="462"/>
      <c r="F232" s="462"/>
      <c r="G232" s="462"/>
      <c r="H232" s="462"/>
      <c r="I232" s="462"/>
      <c r="J232" s="462"/>
      <c r="K232" s="462"/>
      <c r="L232" s="462"/>
      <c r="M232" s="462"/>
      <c r="N232" s="462"/>
      <c r="O232" s="462"/>
      <c r="P232" s="462"/>
      <c r="Q232" s="462"/>
      <c r="R232" s="462"/>
      <c r="S232" s="462"/>
      <c r="T232" s="462"/>
      <c r="U232" s="462"/>
      <c r="V232" s="462"/>
      <c r="W232" s="462"/>
      <c r="X232" s="462"/>
      <c r="Y232" s="462"/>
      <c r="Z232" s="462"/>
      <c r="AA232" s="462"/>
      <c r="AB232" s="462"/>
      <c r="AC232" s="462"/>
      <c r="AD232" s="462"/>
      <c r="AE232" s="462"/>
      <c r="AF232" s="462"/>
      <c r="AG232" s="462"/>
      <c r="AH232" s="462"/>
      <c r="AI232" s="462"/>
      <c r="AJ232" s="462"/>
      <c r="AK232" s="462"/>
      <c r="AL232" s="462"/>
      <c r="AM232" s="462"/>
      <c r="AN232" s="462"/>
      <c r="AO232" s="462"/>
      <c r="AP232" s="462"/>
      <c r="AQ232" s="462"/>
      <c r="AR232" s="462"/>
      <c r="AS232" s="462"/>
      <c r="AT232" s="462"/>
      <c r="AU232" s="462"/>
      <c r="AV232" s="462"/>
      <c r="AW232" s="462"/>
      <c r="AX232" s="462"/>
      <c r="AY232" s="462"/>
      <c r="AZ232" s="462"/>
      <c r="BA232" s="462"/>
      <c r="BB232" s="462"/>
      <c r="BC232" s="95"/>
      <c r="BD232" s="95"/>
    </row>
    <row r="233" spans="3:56" ht="12.75" customHeight="1">
      <c r="C233" s="76"/>
      <c r="D233" s="462"/>
      <c r="E233" s="462"/>
      <c r="F233" s="462"/>
      <c r="G233" s="462"/>
      <c r="H233" s="462"/>
      <c r="I233" s="462"/>
      <c r="J233" s="462"/>
      <c r="K233" s="462"/>
      <c r="L233" s="462"/>
      <c r="M233" s="462"/>
      <c r="N233" s="462"/>
      <c r="O233" s="462"/>
      <c r="P233" s="462"/>
      <c r="Q233" s="462"/>
      <c r="R233" s="462"/>
      <c r="S233" s="462"/>
      <c r="T233" s="462"/>
      <c r="U233" s="462"/>
      <c r="V233" s="462"/>
      <c r="W233" s="462"/>
      <c r="X233" s="462"/>
      <c r="Y233" s="462"/>
      <c r="Z233" s="462"/>
      <c r="AA233" s="462"/>
      <c r="AB233" s="462"/>
      <c r="AC233" s="462"/>
      <c r="AD233" s="462"/>
      <c r="AE233" s="462"/>
      <c r="AF233" s="462"/>
      <c r="AG233" s="462"/>
      <c r="AH233" s="462"/>
      <c r="AI233" s="462"/>
      <c r="AJ233" s="462"/>
      <c r="AK233" s="462"/>
      <c r="AL233" s="462"/>
      <c r="AM233" s="462"/>
      <c r="AN233" s="462"/>
      <c r="AO233" s="462"/>
      <c r="AP233" s="462"/>
      <c r="AQ233" s="462"/>
      <c r="AR233" s="462"/>
      <c r="AS233" s="462"/>
      <c r="AT233" s="462"/>
      <c r="AU233" s="462"/>
      <c r="AV233" s="462"/>
      <c r="AW233" s="462"/>
      <c r="AX233" s="462"/>
      <c r="AY233" s="462"/>
      <c r="AZ233" s="462"/>
      <c r="BA233" s="462"/>
      <c r="BB233" s="462"/>
      <c r="BC233" s="95"/>
      <c r="BD233" s="95"/>
    </row>
    <row r="234" spans="3:56" ht="12.75" customHeight="1">
      <c r="C234" s="76"/>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2"/>
      <c r="AD234" s="462"/>
      <c r="AE234" s="462"/>
      <c r="AF234" s="462"/>
      <c r="AG234" s="462"/>
      <c r="AH234" s="462"/>
      <c r="AI234" s="462"/>
      <c r="AJ234" s="462"/>
      <c r="AK234" s="462"/>
      <c r="AL234" s="462"/>
      <c r="AM234" s="462"/>
      <c r="AN234" s="462"/>
      <c r="AO234" s="462"/>
      <c r="AP234" s="462"/>
      <c r="AQ234" s="462"/>
      <c r="AR234" s="462"/>
      <c r="AS234" s="462"/>
      <c r="AT234" s="462"/>
      <c r="AU234" s="462"/>
      <c r="AV234" s="462"/>
      <c r="AW234" s="462"/>
      <c r="AX234" s="462"/>
      <c r="AY234" s="462"/>
      <c r="AZ234" s="462"/>
      <c r="BA234" s="462"/>
      <c r="BB234" s="462"/>
      <c r="BC234" s="95"/>
      <c r="BD234" s="95"/>
    </row>
    <row r="235" spans="3:56" ht="12.75" customHeight="1">
      <c r="C235" s="76"/>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2"/>
      <c r="AW235" s="462"/>
      <c r="AX235" s="462"/>
      <c r="AY235" s="462"/>
      <c r="AZ235" s="462"/>
      <c r="BA235" s="462"/>
      <c r="BB235" s="462"/>
      <c r="BC235" s="95"/>
      <c r="BD235" s="95"/>
    </row>
    <row r="236" spans="3:56" ht="12.75" customHeight="1">
      <c r="C236" s="76"/>
      <c r="D236" s="462"/>
      <c r="E236" s="462"/>
      <c r="F236" s="462"/>
      <c r="G236" s="462"/>
      <c r="H236" s="462"/>
      <c r="I236" s="462"/>
      <c r="J236" s="462"/>
      <c r="K236" s="462"/>
      <c r="L236" s="462"/>
      <c r="M236" s="462"/>
      <c r="N236" s="462"/>
      <c r="O236" s="462"/>
      <c r="P236" s="462"/>
      <c r="Q236" s="462"/>
      <c r="R236" s="462"/>
      <c r="S236" s="462"/>
      <c r="T236" s="462"/>
      <c r="U236" s="462"/>
      <c r="V236" s="462"/>
      <c r="W236" s="462"/>
      <c r="X236" s="462"/>
      <c r="Y236" s="462"/>
      <c r="Z236" s="462"/>
      <c r="AA236" s="462"/>
      <c r="AB236" s="462"/>
      <c r="AC236" s="462"/>
      <c r="AD236" s="462"/>
      <c r="AE236" s="462"/>
      <c r="AF236" s="462"/>
      <c r="AG236" s="462"/>
      <c r="AH236" s="462"/>
      <c r="AI236" s="462"/>
      <c r="AJ236" s="462"/>
      <c r="AK236" s="462"/>
      <c r="AL236" s="462"/>
      <c r="AM236" s="462"/>
      <c r="AN236" s="462"/>
      <c r="AO236" s="462"/>
      <c r="AP236" s="462"/>
      <c r="AQ236" s="462"/>
      <c r="AR236" s="462"/>
      <c r="AS236" s="462"/>
      <c r="AT236" s="462"/>
      <c r="AU236" s="462"/>
      <c r="AV236" s="462"/>
      <c r="AW236" s="462"/>
      <c r="AX236" s="462"/>
      <c r="AY236" s="462"/>
      <c r="AZ236" s="462"/>
      <c r="BA236" s="462"/>
      <c r="BB236" s="462"/>
      <c r="BC236" s="95"/>
      <c r="BD236" s="95"/>
    </row>
    <row r="237" spans="3:56" ht="12.75" customHeight="1">
      <c r="C237" s="76"/>
      <c r="D237" s="462"/>
      <c r="E237" s="462"/>
      <c r="F237" s="462"/>
      <c r="G237" s="462"/>
      <c r="H237" s="462"/>
      <c r="I237" s="462"/>
      <c r="J237" s="462"/>
      <c r="K237" s="462"/>
      <c r="L237" s="462"/>
      <c r="M237" s="462"/>
      <c r="N237" s="462"/>
      <c r="O237" s="462"/>
      <c r="P237" s="462"/>
      <c r="Q237" s="462"/>
      <c r="R237" s="462"/>
      <c r="S237" s="462"/>
      <c r="T237" s="462"/>
      <c r="U237" s="462"/>
      <c r="V237" s="462"/>
      <c r="W237" s="462"/>
      <c r="X237" s="462"/>
      <c r="Y237" s="462"/>
      <c r="Z237" s="462"/>
      <c r="AA237" s="462"/>
      <c r="AB237" s="462"/>
      <c r="AC237" s="462"/>
      <c r="AD237" s="462"/>
      <c r="AE237" s="462"/>
      <c r="AF237" s="462"/>
      <c r="AG237" s="462"/>
      <c r="AH237" s="462"/>
      <c r="AI237" s="462"/>
      <c r="AJ237" s="462"/>
      <c r="AK237" s="462"/>
      <c r="AL237" s="462"/>
      <c r="AM237" s="462"/>
      <c r="AN237" s="462"/>
      <c r="AO237" s="462"/>
      <c r="AP237" s="462"/>
      <c r="AQ237" s="462"/>
      <c r="AR237" s="462"/>
      <c r="AS237" s="462"/>
      <c r="AT237" s="462"/>
      <c r="AU237" s="462"/>
      <c r="AV237" s="462"/>
      <c r="AW237" s="462"/>
      <c r="AX237" s="462"/>
      <c r="AY237" s="462"/>
      <c r="AZ237" s="462"/>
      <c r="BA237" s="462"/>
      <c r="BB237" s="462"/>
      <c r="BC237" s="95"/>
      <c r="BD237" s="95"/>
    </row>
    <row r="238" spans="3:56" ht="12.75" customHeight="1">
      <c r="C238" s="76"/>
      <c r="D238" s="462"/>
      <c r="E238" s="462"/>
      <c r="F238" s="462"/>
      <c r="G238" s="462"/>
      <c r="H238" s="462"/>
      <c r="I238" s="462"/>
      <c r="J238" s="462"/>
      <c r="K238" s="462"/>
      <c r="L238" s="462"/>
      <c r="M238" s="462"/>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462"/>
      <c r="AK238" s="462"/>
      <c r="AL238" s="462"/>
      <c r="AM238" s="462"/>
      <c r="AN238" s="462"/>
      <c r="AO238" s="462"/>
      <c r="AP238" s="462"/>
      <c r="AQ238" s="462"/>
      <c r="AR238" s="462"/>
      <c r="AS238" s="462"/>
      <c r="AT238" s="462"/>
      <c r="AU238" s="462"/>
      <c r="AV238" s="462"/>
      <c r="AW238" s="462"/>
      <c r="AX238" s="462"/>
      <c r="AY238" s="462"/>
      <c r="AZ238" s="462"/>
      <c r="BA238" s="462"/>
      <c r="BB238" s="462"/>
      <c r="BC238" s="95"/>
      <c r="BD238" s="95"/>
    </row>
    <row r="239" spans="3:56" ht="12.75" customHeight="1">
      <c r="C239" s="76"/>
      <c r="D239" s="462"/>
      <c r="E239" s="462"/>
      <c r="F239" s="462"/>
      <c r="G239" s="462"/>
      <c r="H239" s="462"/>
      <c r="I239" s="462"/>
      <c r="J239" s="462"/>
      <c r="K239" s="462"/>
      <c r="L239" s="462"/>
      <c r="M239" s="462"/>
      <c r="N239" s="462"/>
      <c r="O239" s="462"/>
      <c r="P239" s="462"/>
      <c r="Q239" s="462"/>
      <c r="R239" s="462"/>
      <c r="S239" s="462"/>
      <c r="T239" s="462"/>
      <c r="U239" s="462"/>
      <c r="V239" s="462"/>
      <c r="W239" s="462"/>
      <c r="X239" s="462"/>
      <c r="Y239" s="462"/>
      <c r="Z239" s="462"/>
      <c r="AA239" s="462"/>
      <c r="AB239" s="462"/>
      <c r="AC239" s="462"/>
      <c r="AD239" s="462"/>
      <c r="AE239" s="462"/>
      <c r="AF239" s="462"/>
      <c r="AG239" s="462"/>
      <c r="AH239" s="462"/>
      <c r="AI239" s="462"/>
      <c r="AJ239" s="462"/>
      <c r="AK239" s="462"/>
      <c r="AL239" s="462"/>
      <c r="AM239" s="462"/>
      <c r="AN239" s="462"/>
      <c r="AO239" s="462"/>
      <c r="AP239" s="462"/>
      <c r="AQ239" s="462"/>
      <c r="AR239" s="462"/>
      <c r="AS239" s="462"/>
      <c r="AT239" s="462"/>
      <c r="AU239" s="462"/>
      <c r="AV239" s="462"/>
      <c r="AW239" s="462"/>
      <c r="AX239" s="462"/>
      <c r="AY239" s="462"/>
      <c r="AZ239" s="462"/>
      <c r="BA239" s="462"/>
      <c r="BB239" s="462"/>
      <c r="BC239" s="95"/>
      <c r="BD239" s="95"/>
    </row>
    <row r="240" spans="3:56" ht="12.75" customHeight="1">
      <c r="C240" s="76"/>
      <c r="D240" s="462"/>
      <c r="E240" s="462"/>
      <c r="F240" s="462"/>
      <c r="G240" s="462"/>
      <c r="H240" s="462"/>
      <c r="I240" s="462"/>
      <c r="J240" s="462"/>
      <c r="K240" s="462"/>
      <c r="L240" s="462"/>
      <c r="M240" s="462"/>
      <c r="N240" s="462"/>
      <c r="O240" s="462"/>
      <c r="P240" s="462"/>
      <c r="Q240" s="462"/>
      <c r="R240" s="462"/>
      <c r="S240" s="462"/>
      <c r="T240" s="462"/>
      <c r="U240" s="462"/>
      <c r="V240" s="462"/>
      <c r="W240" s="462"/>
      <c r="X240" s="462"/>
      <c r="Y240" s="462"/>
      <c r="Z240" s="462"/>
      <c r="AA240" s="462"/>
      <c r="AB240" s="462"/>
      <c r="AC240" s="462"/>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2"/>
      <c r="AY240" s="462"/>
      <c r="AZ240" s="462"/>
      <c r="BA240" s="462"/>
      <c r="BB240" s="462"/>
      <c r="BC240" s="95"/>
      <c r="BD240" s="95"/>
    </row>
    <row r="241" spans="3:56" ht="12.75" customHeight="1">
      <c r="C241" s="76"/>
      <c r="D241" s="462"/>
      <c r="E241" s="462"/>
      <c r="F241" s="462"/>
      <c r="G241" s="462"/>
      <c r="H241" s="462"/>
      <c r="I241" s="462"/>
      <c r="J241" s="462"/>
      <c r="K241" s="462"/>
      <c r="L241" s="462"/>
      <c r="M241" s="462"/>
      <c r="N241" s="462"/>
      <c r="O241" s="462"/>
      <c r="P241" s="462"/>
      <c r="Q241" s="462"/>
      <c r="R241" s="462"/>
      <c r="S241" s="462"/>
      <c r="T241" s="462"/>
      <c r="U241" s="462"/>
      <c r="V241" s="462"/>
      <c r="W241" s="462"/>
      <c r="X241" s="462"/>
      <c r="Y241" s="462"/>
      <c r="Z241" s="462"/>
      <c r="AA241" s="462"/>
      <c r="AB241" s="462"/>
      <c r="AC241" s="462"/>
      <c r="AD241" s="462"/>
      <c r="AE241" s="462"/>
      <c r="AF241" s="462"/>
      <c r="AG241" s="462"/>
      <c r="AH241" s="462"/>
      <c r="AI241" s="462"/>
      <c r="AJ241" s="462"/>
      <c r="AK241" s="462"/>
      <c r="AL241" s="462"/>
      <c r="AM241" s="462"/>
      <c r="AN241" s="462"/>
      <c r="AO241" s="462"/>
      <c r="AP241" s="462"/>
      <c r="AQ241" s="462"/>
      <c r="AR241" s="462"/>
      <c r="AS241" s="462"/>
      <c r="AT241" s="462"/>
      <c r="AU241" s="462"/>
      <c r="AV241" s="462"/>
      <c r="AW241" s="462"/>
      <c r="AX241" s="462"/>
      <c r="AY241" s="462"/>
      <c r="AZ241" s="462"/>
      <c r="BA241" s="462"/>
      <c r="BB241" s="462"/>
      <c r="BC241" s="95"/>
      <c r="BD241" s="95"/>
    </row>
    <row r="242" spans="3:56" ht="12.75" customHeight="1">
      <c r="C242" s="76"/>
      <c r="D242" s="462"/>
      <c r="E242" s="462"/>
      <c r="F242" s="462"/>
      <c r="G242" s="462"/>
      <c r="H242" s="462"/>
      <c r="I242" s="462"/>
      <c r="J242" s="462"/>
      <c r="K242" s="462"/>
      <c r="L242" s="462"/>
      <c r="M242" s="462"/>
      <c r="N242" s="462"/>
      <c r="O242" s="462"/>
      <c r="P242" s="462"/>
      <c r="Q242" s="462"/>
      <c r="R242" s="462"/>
      <c r="S242" s="462"/>
      <c r="T242" s="462"/>
      <c r="U242" s="462"/>
      <c r="V242" s="462"/>
      <c r="W242" s="462"/>
      <c r="X242" s="462"/>
      <c r="Y242" s="462"/>
      <c r="Z242" s="462"/>
      <c r="AA242" s="462"/>
      <c r="AB242" s="462"/>
      <c r="AC242" s="462"/>
      <c r="AD242" s="462"/>
      <c r="AE242" s="462"/>
      <c r="AF242" s="462"/>
      <c r="AG242" s="462"/>
      <c r="AH242" s="462"/>
      <c r="AI242" s="462"/>
      <c r="AJ242" s="462"/>
      <c r="AK242" s="462"/>
      <c r="AL242" s="462"/>
      <c r="AM242" s="462"/>
      <c r="AN242" s="462"/>
      <c r="AO242" s="462"/>
      <c r="AP242" s="462"/>
      <c r="AQ242" s="462"/>
      <c r="AR242" s="462"/>
      <c r="AS242" s="462"/>
      <c r="AT242" s="462"/>
      <c r="AU242" s="462"/>
      <c r="AV242" s="462"/>
      <c r="AW242" s="462"/>
      <c r="AX242" s="462"/>
      <c r="AY242" s="462"/>
      <c r="AZ242" s="462"/>
      <c r="BA242" s="462"/>
      <c r="BB242" s="462"/>
      <c r="BC242" s="95"/>
      <c r="BD242" s="95"/>
    </row>
    <row r="243" spans="3:56" ht="12.75" customHeight="1">
      <c r="C243" s="76"/>
      <c r="D243" s="462"/>
      <c r="E243" s="462"/>
      <c r="F243" s="462"/>
      <c r="G243" s="462"/>
      <c r="H243" s="462"/>
      <c r="I243" s="462"/>
      <c r="J243" s="462"/>
      <c r="K243" s="462"/>
      <c r="L243" s="462"/>
      <c r="M243" s="462"/>
      <c r="N243" s="462"/>
      <c r="O243" s="462"/>
      <c r="P243" s="462"/>
      <c r="Q243" s="462"/>
      <c r="R243" s="462"/>
      <c r="S243" s="462"/>
      <c r="T243" s="462"/>
      <c r="U243" s="462"/>
      <c r="V243" s="462"/>
      <c r="W243" s="462"/>
      <c r="X243" s="462"/>
      <c r="Y243" s="462"/>
      <c r="Z243" s="462"/>
      <c r="AA243" s="462"/>
      <c r="AB243" s="462"/>
      <c r="AC243" s="462"/>
      <c r="AD243" s="462"/>
      <c r="AE243" s="462"/>
      <c r="AF243" s="462"/>
      <c r="AG243" s="462"/>
      <c r="AH243" s="462"/>
      <c r="AI243" s="462"/>
      <c r="AJ243" s="462"/>
      <c r="AK243" s="462"/>
      <c r="AL243" s="462"/>
      <c r="AM243" s="462"/>
      <c r="AN243" s="462"/>
      <c r="AO243" s="462"/>
      <c r="AP243" s="462"/>
      <c r="AQ243" s="462"/>
      <c r="AR243" s="462"/>
      <c r="AS243" s="462"/>
      <c r="AT243" s="462"/>
      <c r="AU243" s="462"/>
      <c r="AV243" s="462"/>
      <c r="AW243" s="462"/>
      <c r="AX243" s="462"/>
      <c r="AY243" s="462"/>
      <c r="AZ243" s="462"/>
      <c r="BA243" s="462"/>
      <c r="BB243" s="462"/>
      <c r="BC243" s="95"/>
      <c r="BD243" s="95"/>
    </row>
    <row r="244" spans="3:56" ht="12.75" customHeight="1">
      <c r="C244" s="76"/>
      <c r="D244" s="462"/>
      <c r="E244" s="462"/>
      <c r="F244" s="462"/>
      <c r="G244" s="462"/>
      <c r="H244" s="462"/>
      <c r="I244" s="462"/>
      <c r="J244" s="462"/>
      <c r="K244" s="462"/>
      <c r="L244" s="462"/>
      <c r="M244" s="462"/>
      <c r="N244" s="462"/>
      <c r="O244" s="462"/>
      <c r="P244" s="462"/>
      <c r="Q244" s="462"/>
      <c r="R244" s="462"/>
      <c r="S244" s="462"/>
      <c r="T244" s="462"/>
      <c r="U244" s="462"/>
      <c r="V244" s="462"/>
      <c r="W244" s="462"/>
      <c r="X244" s="462"/>
      <c r="Y244" s="462"/>
      <c r="Z244" s="462"/>
      <c r="AA244" s="462"/>
      <c r="AB244" s="462"/>
      <c r="AC244" s="462"/>
      <c r="AD244" s="462"/>
      <c r="AE244" s="462"/>
      <c r="AF244" s="462"/>
      <c r="AG244" s="462"/>
      <c r="AH244" s="462"/>
      <c r="AI244" s="462"/>
      <c r="AJ244" s="462"/>
      <c r="AK244" s="462"/>
      <c r="AL244" s="462"/>
      <c r="AM244" s="462"/>
      <c r="AN244" s="462"/>
      <c r="AO244" s="462"/>
      <c r="AP244" s="462"/>
      <c r="AQ244" s="462"/>
      <c r="AR244" s="462"/>
      <c r="AS244" s="462"/>
      <c r="AT244" s="462"/>
      <c r="AU244" s="462"/>
      <c r="AV244" s="462"/>
      <c r="AW244" s="462"/>
      <c r="AX244" s="462"/>
      <c r="AY244" s="462"/>
      <c r="AZ244" s="462"/>
      <c r="BA244" s="462"/>
      <c r="BB244" s="462"/>
      <c r="BC244" s="95"/>
      <c r="BD244" s="95"/>
    </row>
    <row r="245" spans="3:56" ht="12.75" customHeight="1">
      <c r="C245" s="76"/>
      <c r="D245" s="462"/>
      <c r="E245" s="462"/>
      <c r="F245" s="462"/>
      <c r="G245" s="462"/>
      <c r="H245" s="462"/>
      <c r="I245" s="462"/>
      <c r="J245" s="462"/>
      <c r="K245" s="462"/>
      <c r="L245" s="462"/>
      <c r="M245" s="462"/>
      <c r="N245" s="462"/>
      <c r="O245" s="462"/>
      <c r="P245" s="462"/>
      <c r="Q245" s="462"/>
      <c r="R245" s="462"/>
      <c r="S245" s="462"/>
      <c r="T245" s="462"/>
      <c r="U245" s="462"/>
      <c r="V245" s="462"/>
      <c r="W245" s="462"/>
      <c r="X245" s="462"/>
      <c r="Y245" s="462"/>
      <c r="Z245" s="462"/>
      <c r="AA245" s="462"/>
      <c r="AB245" s="462"/>
      <c r="AC245" s="462"/>
      <c r="AD245" s="462"/>
      <c r="AE245" s="462"/>
      <c r="AF245" s="462"/>
      <c r="AG245" s="462"/>
      <c r="AH245" s="462"/>
      <c r="AI245" s="462"/>
      <c r="AJ245" s="462"/>
      <c r="AK245" s="462"/>
      <c r="AL245" s="462"/>
      <c r="AM245" s="462"/>
      <c r="AN245" s="462"/>
      <c r="AO245" s="462"/>
      <c r="AP245" s="462"/>
      <c r="AQ245" s="462"/>
      <c r="AR245" s="462"/>
      <c r="AS245" s="462"/>
      <c r="AT245" s="462"/>
      <c r="AU245" s="462"/>
      <c r="AV245" s="462"/>
      <c r="AW245" s="462"/>
      <c r="AX245" s="462"/>
      <c r="AY245" s="462"/>
      <c r="AZ245" s="462"/>
      <c r="BA245" s="462"/>
      <c r="BB245" s="462"/>
      <c r="BC245" s="95"/>
      <c r="BD245" s="95"/>
    </row>
    <row r="246" spans="3:56" ht="12.75" customHeight="1">
      <c r="C246" s="76"/>
      <c r="D246" s="462"/>
      <c r="E246" s="462"/>
      <c r="F246" s="462"/>
      <c r="G246" s="462"/>
      <c r="H246" s="462"/>
      <c r="I246" s="462"/>
      <c r="J246" s="462"/>
      <c r="K246" s="462"/>
      <c r="L246" s="462"/>
      <c r="M246" s="462"/>
      <c r="N246" s="462"/>
      <c r="O246" s="462"/>
      <c r="P246" s="462"/>
      <c r="Q246" s="462"/>
      <c r="R246" s="462"/>
      <c r="S246" s="462"/>
      <c r="T246" s="462"/>
      <c r="U246" s="462"/>
      <c r="V246" s="462"/>
      <c r="W246" s="462"/>
      <c r="X246" s="462"/>
      <c r="Y246" s="462"/>
      <c r="Z246" s="462"/>
      <c r="AA246" s="462"/>
      <c r="AB246" s="462"/>
      <c r="AC246" s="462"/>
      <c r="AD246" s="462"/>
      <c r="AE246" s="462"/>
      <c r="AF246" s="462"/>
      <c r="AG246" s="462"/>
      <c r="AH246" s="462"/>
      <c r="AI246" s="462"/>
      <c r="AJ246" s="462"/>
      <c r="AK246" s="462"/>
      <c r="AL246" s="462"/>
      <c r="AM246" s="462"/>
      <c r="AN246" s="462"/>
      <c r="AO246" s="462"/>
      <c r="AP246" s="462"/>
      <c r="AQ246" s="462"/>
      <c r="AR246" s="462"/>
      <c r="AS246" s="462"/>
      <c r="AT246" s="462"/>
      <c r="AU246" s="462"/>
      <c r="AV246" s="462"/>
      <c r="AW246" s="462"/>
      <c r="AX246" s="462"/>
      <c r="AY246" s="462"/>
      <c r="AZ246" s="462"/>
      <c r="BA246" s="462"/>
      <c r="BB246" s="462"/>
      <c r="BC246" s="95"/>
      <c r="BD246" s="95"/>
    </row>
    <row r="247" spans="3:56" ht="1.5" customHeight="1">
      <c r="C247" s="76"/>
      <c r="D247" s="462"/>
      <c r="E247" s="462"/>
      <c r="F247" s="462"/>
      <c r="G247" s="462"/>
      <c r="H247" s="462"/>
      <c r="I247" s="462"/>
      <c r="J247" s="462"/>
      <c r="K247" s="462"/>
      <c r="L247" s="462"/>
      <c r="M247" s="462"/>
      <c r="N247" s="462"/>
      <c r="O247" s="462"/>
      <c r="P247" s="462"/>
      <c r="Q247" s="462"/>
      <c r="R247" s="462"/>
      <c r="S247" s="462"/>
      <c r="T247" s="462"/>
      <c r="U247" s="462"/>
      <c r="V247" s="462"/>
      <c r="W247" s="462"/>
      <c r="X247" s="462"/>
      <c r="Y247" s="462"/>
      <c r="Z247" s="462"/>
      <c r="AA247" s="462"/>
      <c r="AB247" s="462"/>
      <c r="AC247" s="462"/>
      <c r="AD247" s="462"/>
      <c r="AE247" s="462"/>
      <c r="AF247" s="462"/>
      <c r="AG247" s="462"/>
      <c r="AH247" s="462"/>
      <c r="AI247" s="462"/>
      <c r="AJ247" s="462"/>
      <c r="AK247" s="462"/>
      <c r="AL247" s="462"/>
      <c r="AM247" s="462"/>
      <c r="AN247" s="462"/>
      <c r="AO247" s="462"/>
      <c r="AP247" s="462"/>
      <c r="AQ247" s="462"/>
      <c r="AR247" s="462"/>
      <c r="AS247" s="462"/>
      <c r="AT247" s="462"/>
      <c r="AU247" s="462"/>
      <c r="AV247" s="462"/>
      <c r="AW247" s="462"/>
      <c r="AX247" s="462"/>
      <c r="AY247" s="462"/>
      <c r="AZ247" s="462"/>
      <c r="BA247" s="462"/>
      <c r="BB247" s="462"/>
      <c r="BC247" s="95"/>
      <c r="BD247" s="95"/>
    </row>
    <row r="248" spans="3:56" ht="3" customHeight="1" hidden="1">
      <c r="C248" s="76"/>
      <c r="D248" s="462"/>
      <c r="E248" s="462"/>
      <c r="F248" s="462"/>
      <c r="G248" s="462"/>
      <c r="H248" s="462"/>
      <c r="I248" s="462"/>
      <c r="J248" s="462"/>
      <c r="K248" s="462"/>
      <c r="L248" s="462"/>
      <c r="M248" s="462"/>
      <c r="N248" s="462"/>
      <c r="O248" s="462"/>
      <c r="P248" s="462"/>
      <c r="Q248" s="462"/>
      <c r="R248" s="462"/>
      <c r="S248" s="462"/>
      <c r="T248" s="462"/>
      <c r="U248" s="462"/>
      <c r="V248" s="462"/>
      <c r="W248" s="462"/>
      <c r="X248" s="462"/>
      <c r="Y248" s="462"/>
      <c r="Z248" s="462"/>
      <c r="AA248" s="462"/>
      <c r="AB248" s="462"/>
      <c r="AC248" s="462"/>
      <c r="AD248" s="462"/>
      <c r="AE248" s="462"/>
      <c r="AF248" s="462"/>
      <c r="AG248" s="462"/>
      <c r="AH248" s="462"/>
      <c r="AI248" s="462"/>
      <c r="AJ248" s="462"/>
      <c r="AK248" s="462"/>
      <c r="AL248" s="462"/>
      <c r="AM248" s="462"/>
      <c r="AN248" s="462"/>
      <c r="AO248" s="462"/>
      <c r="AP248" s="462"/>
      <c r="AQ248" s="462"/>
      <c r="AR248" s="462"/>
      <c r="AS248" s="462"/>
      <c r="AT248" s="462"/>
      <c r="AU248" s="462"/>
      <c r="AV248" s="462"/>
      <c r="AW248" s="462"/>
      <c r="AX248" s="462"/>
      <c r="AY248" s="462"/>
      <c r="AZ248" s="462"/>
      <c r="BA248" s="462"/>
      <c r="BB248" s="462"/>
      <c r="BC248" s="95"/>
      <c r="BD248" s="95"/>
    </row>
    <row r="249" spans="3:56" ht="2.25" customHeight="1" hidden="1">
      <c r="C249" s="310"/>
      <c r="D249" s="462"/>
      <c r="E249" s="462"/>
      <c r="F249" s="462"/>
      <c r="G249" s="462"/>
      <c r="H249" s="462"/>
      <c r="I249" s="462"/>
      <c r="J249" s="462"/>
      <c r="K249" s="462"/>
      <c r="L249" s="462"/>
      <c r="M249" s="462"/>
      <c r="N249" s="462"/>
      <c r="O249" s="462"/>
      <c r="P249" s="462"/>
      <c r="Q249" s="462"/>
      <c r="R249" s="462"/>
      <c r="S249" s="462"/>
      <c r="T249" s="462"/>
      <c r="U249" s="462"/>
      <c r="V249" s="462"/>
      <c r="W249" s="462"/>
      <c r="X249" s="462"/>
      <c r="Y249" s="462"/>
      <c r="Z249" s="462"/>
      <c r="AA249" s="462"/>
      <c r="AB249" s="462"/>
      <c r="AC249" s="462"/>
      <c r="AD249" s="462"/>
      <c r="AE249" s="462"/>
      <c r="AF249" s="462"/>
      <c r="AG249" s="462"/>
      <c r="AH249" s="462"/>
      <c r="AI249" s="462"/>
      <c r="AJ249" s="462"/>
      <c r="AK249" s="462"/>
      <c r="AL249" s="462"/>
      <c r="AM249" s="462"/>
      <c r="AN249" s="462"/>
      <c r="AO249" s="462"/>
      <c r="AP249" s="462"/>
      <c r="AQ249" s="462"/>
      <c r="AR249" s="462"/>
      <c r="AS249" s="462"/>
      <c r="AT249" s="462"/>
      <c r="AU249" s="462"/>
      <c r="AV249" s="462"/>
      <c r="AW249" s="462"/>
      <c r="AX249" s="462"/>
      <c r="AY249" s="462"/>
      <c r="AZ249" s="462"/>
      <c r="BA249" s="462"/>
      <c r="BB249" s="462"/>
      <c r="BC249" s="95"/>
      <c r="BD249" s="95"/>
    </row>
    <row r="250" spans="3:56" ht="12.75" customHeight="1" hidden="1">
      <c r="C250" s="310"/>
      <c r="D250" s="462"/>
      <c r="E250" s="462"/>
      <c r="F250" s="462"/>
      <c r="G250" s="462"/>
      <c r="H250" s="462"/>
      <c r="I250" s="462"/>
      <c r="J250" s="462"/>
      <c r="K250" s="462"/>
      <c r="L250" s="462"/>
      <c r="M250" s="462"/>
      <c r="N250" s="462"/>
      <c r="O250" s="462"/>
      <c r="P250" s="462"/>
      <c r="Q250" s="462"/>
      <c r="R250" s="462"/>
      <c r="S250" s="462"/>
      <c r="T250" s="462"/>
      <c r="U250" s="462"/>
      <c r="V250" s="462"/>
      <c r="W250" s="462"/>
      <c r="X250" s="462"/>
      <c r="Y250" s="462"/>
      <c r="Z250" s="462"/>
      <c r="AA250" s="462"/>
      <c r="AB250" s="462"/>
      <c r="AC250" s="462"/>
      <c r="AD250" s="462"/>
      <c r="AE250" s="462"/>
      <c r="AF250" s="462"/>
      <c r="AG250" s="462"/>
      <c r="AH250" s="462"/>
      <c r="AI250" s="462"/>
      <c r="AJ250" s="462"/>
      <c r="AK250" s="462"/>
      <c r="AL250" s="462"/>
      <c r="AM250" s="462"/>
      <c r="AN250" s="462"/>
      <c r="AO250" s="462"/>
      <c r="AP250" s="462"/>
      <c r="AQ250" s="462"/>
      <c r="AR250" s="462"/>
      <c r="AS250" s="462"/>
      <c r="AT250" s="462"/>
      <c r="AU250" s="462"/>
      <c r="AV250" s="462"/>
      <c r="AW250" s="462"/>
      <c r="AX250" s="462"/>
      <c r="AY250" s="462"/>
      <c r="AZ250" s="462"/>
      <c r="BA250" s="462"/>
      <c r="BB250" s="462"/>
      <c r="BC250" s="95"/>
      <c r="BD250" s="95"/>
    </row>
    <row r="251" spans="3:55" ht="18.75" customHeight="1" hidden="1">
      <c r="C251" s="82"/>
      <c r="D251" s="462"/>
      <c r="E251" s="462"/>
      <c r="F251" s="462"/>
      <c r="G251" s="462"/>
      <c r="H251" s="462"/>
      <c r="I251" s="462"/>
      <c r="J251" s="462"/>
      <c r="K251" s="462"/>
      <c r="L251" s="462"/>
      <c r="M251" s="462"/>
      <c r="N251" s="462"/>
      <c r="O251" s="462"/>
      <c r="P251" s="462"/>
      <c r="Q251" s="462"/>
      <c r="R251" s="462"/>
      <c r="S251" s="462"/>
      <c r="T251" s="462"/>
      <c r="U251" s="462"/>
      <c r="V251" s="462"/>
      <c r="W251" s="462"/>
      <c r="X251" s="462"/>
      <c r="Y251" s="462"/>
      <c r="Z251" s="462"/>
      <c r="AA251" s="462"/>
      <c r="AB251" s="462"/>
      <c r="AC251" s="462"/>
      <c r="AD251" s="462"/>
      <c r="AE251" s="462"/>
      <c r="AF251" s="462"/>
      <c r="AG251" s="462"/>
      <c r="AH251" s="462"/>
      <c r="AI251" s="462"/>
      <c r="AJ251" s="462"/>
      <c r="AK251" s="462"/>
      <c r="AL251" s="462"/>
      <c r="AM251" s="462"/>
      <c r="AN251" s="462"/>
      <c r="AO251" s="462"/>
      <c r="AP251" s="462"/>
      <c r="AQ251" s="462"/>
      <c r="AR251" s="462"/>
      <c r="AS251" s="462"/>
      <c r="AT251" s="462"/>
      <c r="AU251" s="462"/>
      <c r="AV251" s="462"/>
      <c r="AW251" s="462"/>
      <c r="AX251" s="462"/>
      <c r="AY251" s="462"/>
      <c r="AZ251" s="462"/>
      <c r="BA251" s="462"/>
      <c r="BB251" s="462"/>
      <c r="BC251" s="74"/>
    </row>
    <row r="252" spans="3:55" ht="12" customHeight="1">
      <c r="C252" s="77"/>
      <c r="D252" s="102"/>
      <c r="E252" s="102"/>
      <c r="F252" s="102"/>
      <c r="G252" s="102"/>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68"/>
      <c r="AP252" s="68"/>
      <c r="AQ252" s="68"/>
      <c r="AR252" s="68"/>
      <c r="AS252" s="68"/>
      <c r="AT252" s="68"/>
      <c r="AU252" s="68"/>
      <c r="AV252" s="68"/>
      <c r="AW252" s="68"/>
      <c r="AX252" s="70"/>
      <c r="AY252" s="70"/>
      <c r="AZ252" s="74"/>
      <c r="BA252" s="74"/>
      <c r="BB252" s="74"/>
      <c r="BC252" s="74"/>
    </row>
    <row r="253" spans="3:53" ht="14.25" customHeight="1">
      <c r="C253" s="77"/>
      <c r="D253" s="102"/>
      <c r="E253" s="102"/>
      <c r="F253" s="102"/>
      <c r="G253" s="102"/>
      <c r="H253" s="102"/>
      <c r="I253" s="104"/>
      <c r="J253" s="104"/>
      <c r="K253" s="104"/>
      <c r="L253" s="104"/>
      <c r="M253" s="104"/>
      <c r="N253" s="104"/>
      <c r="O253" s="104"/>
      <c r="P253" s="104"/>
      <c r="Q253" s="75"/>
      <c r="R253" s="70"/>
      <c r="S253" s="70"/>
      <c r="T253" s="70"/>
      <c r="U253" s="70"/>
      <c r="V253" s="70"/>
      <c r="W253" s="70"/>
      <c r="X253" s="75"/>
      <c r="Y253" s="75"/>
      <c r="Z253" s="75"/>
      <c r="AA253" s="75"/>
      <c r="AB253" s="75"/>
      <c r="AC253" s="75"/>
      <c r="AD253" s="75"/>
      <c r="AE253" s="75"/>
      <c r="AF253" s="75"/>
      <c r="AG253" s="75"/>
      <c r="AH253" s="75"/>
      <c r="AI253" s="75"/>
      <c r="AJ253" s="70"/>
      <c r="AK253" s="75"/>
      <c r="AL253" s="75"/>
      <c r="AM253" s="73"/>
      <c r="AN253" s="73"/>
      <c r="AO253" s="73"/>
      <c r="AP253" s="73"/>
      <c r="AQ253" s="73"/>
      <c r="AR253" s="73"/>
      <c r="AS253" s="73"/>
      <c r="AT253" s="73"/>
      <c r="AU253" s="73"/>
      <c r="AV253" s="70"/>
      <c r="AW253" s="70"/>
      <c r="AX253" s="74"/>
      <c r="AY253" s="74"/>
      <c r="AZ253" s="74"/>
      <c r="BA253" s="74"/>
    </row>
    <row r="254" spans="3:55" ht="12.75">
      <c r="C254" s="77"/>
      <c r="D254" s="75"/>
      <c r="E254" s="70"/>
      <c r="F254" s="70"/>
      <c r="G254" s="70"/>
      <c r="H254" s="70"/>
      <c r="I254" s="1"/>
      <c r="J254" s="75"/>
      <c r="K254" s="75"/>
      <c r="L254" s="75"/>
      <c r="M254" s="75"/>
      <c r="N254" s="75"/>
      <c r="O254" s="75"/>
      <c r="P254" s="83"/>
      <c r="Q254" s="75"/>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3"/>
      <c r="AP254" s="73"/>
      <c r="AQ254" s="73"/>
      <c r="AR254" s="73"/>
      <c r="AS254" s="73"/>
      <c r="AT254" s="73"/>
      <c r="AU254" s="73"/>
      <c r="AV254" s="73"/>
      <c r="AW254" s="73"/>
      <c r="AX254" s="66"/>
      <c r="AY254" s="66"/>
      <c r="AZ254" s="74"/>
      <c r="BA254" s="74"/>
      <c r="BB254" s="74"/>
      <c r="BC254" s="74"/>
    </row>
    <row r="255" spans="3:55" ht="12.75">
      <c r="C255" s="77"/>
      <c r="D255" s="75"/>
      <c r="E255" s="75"/>
      <c r="F255" s="75"/>
      <c r="G255" s="75"/>
      <c r="H255" s="75"/>
      <c r="I255" s="75"/>
      <c r="J255" s="75"/>
      <c r="K255" s="75"/>
      <c r="L255" s="75"/>
      <c r="M255" s="75"/>
      <c r="N255" s="75"/>
      <c r="O255" s="75"/>
      <c r="P255" s="75"/>
      <c r="Q255" s="75"/>
      <c r="R255" s="75"/>
      <c r="S255" s="75"/>
      <c r="T255" s="75"/>
      <c r="U255" s="75"/>
      <c r="V255" s="75"/>
      <c r="W255" s="75"/>
      <c r="X255" s="75"/>
      <c r="Y255" s="75"/>
      <c r="Z255" s="66"/>
      <c r="AA255" s="66"/>
      <c r="AB255" s="66"/>
      <c r="AC255" s="66"/>
      <c r="AD255" s="66"/>
      <c r="AE255" s="66"/>
      <c r="AF255" s="66"/>
      <c r="AG255" s="66"/>
      <c r="AH255" s="66"/>
      <c r="AI255" s="66"/>
      <c r="AJ255" s="66"/>
      <c r="AK255" s="66"/>
      <c r="AL255" s="66"/>
      <c r="AM255" s="66"/>
      <c r="AN255" s="66"/>
      <c r="AO255" s="70"/>
      <c r="AP255" s="70"/>
      <c r="AQ255" s="70"/>
      <c r="AR255" s="70"/>
      <c r="AS255" s="70"/>
      <c r="AT255" s="70"/>
      <c r="AU255" s="70"/>
      <c r="AV255" s="70"/>
      <c r="AW255" s="70"/>
      <c r="AX255" s="70"/>
      <c r="AY255" s="70"/>
      <c r="AZ255" s="74"/>
      <c r="BA255" s="74"/>
      <c r="BB255" s="74"/>
      <c r="BC255" s="74"/>
    </row>
    <row r="256" spans="3:55" ht="12.75">
      <c r="C256" s="77"/>
      <c r="D256" s="70"/>
      <c r="E256" s="70"/>
      <c r="F256" s="70"/>
      <c r="G256" s="70"/>
      <c r="H256" s="70"/>
      <c r="I256" s="75"/>
      <c r="J256" s="75"/>
      <c r="K256" s="75"/>
      <c r="L256" s="75"/>
      <c r="M256" s="75"/>
      <c r="N256" s="75"/>
      <c r="O256" s="75"/>
      <c r="P256" s="75"/>
      <c r="Q256" s="75"/>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66"/>
      <c r="AQ256" s="66"/>
      <c r="AR256" s="75"/>
      <c r="AS256" s="75"/>
      <c r="AT256" s="74"/>
      <c r="AU256" s="74"/>
      <c r="AV256" s="74"/>
      <c r="AW256" s="74"/>
      <c r="AX256" s="74"/>
      <c r="AY256" s="74"/>
      <c r="AZ256" s="74"/>
      <c r="BA256" s="74"/>
      <c r="BB256" s="74"/>
      <c r="BC256" s="74"/>
    </row>
    <row r="257" spans="3:55" ht="12.75">
      <c r="C257" s="77"/>
      <c r="D257" s="70"/>
      <c r="E257" s="70"/>
      <c r="F257" s="70"/>
      <c r="G257" s="70"/>
      <c r="H257" s="70"/>
      <c r="I257" s="75"/>
      <c r="J257" s="75"/>
      <c r="K257" s="75"/>
      <c r="L257" s="75"/>
      <c r="M257" s="75"/>
      <c r="N257" s="75"/>
      <c r="O257" s="75"/>
      <c r="P257" s="75"/>
      <c r="Q257" s="75"/>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66"/>
      <c r="AQ257" s="66"/>
      <c r="AR257" s="75"/>
      <c r="AS257" s="75"/>
      <c r="AT257" s="74"/>
      <c r="AU257" s="74"/>
      <c r="AV257" s="74"/>
      <c r="AW257" s="74"/>
      <c r="AX257" s="74"/>
      <c r="AY257" s="74"/>
      <c r="AZ257" s="74"/>
      <c r="BA257" s="74"/>
      <c r="BB257" s="74"/>
      <c r="BC257" s="74"/>
    </row>
    <row r="258" spans="3:55" ht="12.75">
      <c r="C258" s="77"/>
      <c r="D258" s="70"/>
      <c r="E258" s="70"/>
      <c r="F258" s="70"/>
      <c r="G258" s="70"/>
      <c r="H258" s="70"/>
      <c r="I258" s="75"/>
      <c r="J258" s="75"/>
      <c r="K258" s="75"/>
      <c r="L258" s="75"/>
      <c r="M258" s="75"/>
      <c r="N258" s="75"/>
      <c r="O258" s="75"/>
      <c r="P258" s="75"/>
      <c r="Q258" s="75"/>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66"/>
      <c r="AQ258" s="66"/>
      <c r="AR258" s="75"/>
      <c r="AS258" s="75"/>
      <c r="AT258" s="74"/>
      <c r="AU258" s="74"/>
      <c r="AV258" s="74"/>
      <c r="AW258" s="74"/>
      <c r="AX258" s="74"/>
      <c r="AY258" s="74"/>
      <c r="AZ258" s="74"/>
      <c r="BA258" s="74"/>
      <c r="BB258" s="74"/>
      <c r="BC258" s="74"/>
    </row>
    <row r="259" spans="3:54" ht="11.25" customHeight="1">
      <c r="C259" s="77"/>
      <c r="D259" s="70"/>
      <c r="E259" s="70"/>
      <c r="F259" s="70"/>
      <c r="G259" s="70"/>
      <c r="H259" s="70"/>
      <c r="I259" s="83"/>
      <c r="J259" s="83"/>
      <c r="K259" s="75"/>
      <c r="L259" s="75"/>
      <c r="M259" s="75"/>
      <c r="N259" s="75"/>
      <c r="O259" s="75"/>
      <c r="P259" s="75"/>
      <c r="Q259" s="75"/>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66"/>
      <c r="AQ259" s="66"/>
      <c r="AR259" s="75"/>
      <c r="AS259" s="75"/>
      <c r="AT259" s="74"/>
      <c r="AU259" s="74"/>
      <c r="AV259" s="74"/>
      <c r="AW259" s="74"/>
      <c r="AX259" s="74"/>
      <c r="AY259" s="74"/>
      <c r="AZ259" s="74"/>
      <c r="BA259" s="74"/>
      <c r="BB259" s="74"/>
    </row>
  </sheetData>
  <sheetProtection/>
  <mergeCells count="1441">
    <mergeCell ref="AU113:AW113"/>
    <mergeCell ref="AX113:AY113"/>
    <mergeCell ref="AZ113:BB113"/>
    <mergeCell ref="L113:N113"/>
    <mergeCell ref="Y113:AD113"/>
    <mergeCell ref="AE113:AG113"/>
    <mergeCell ref="AI113:AK113"/>
    <mergeCell ref="AL113:AN113"/>
    <mergeCell ref="AO113:AQ113"/>
    <mergeCell ref="AR113:AT113"/>
    <mergeCell ref="A113:B113"/>
    <mergeCell ref="C113:K113"/>
    <mergeCell ref="O113:P113"/>
    <mergeCell ref="Q113:R113"/>
    <mergeCell ref="S113:T113"/>
    <mergeCell ref="U113:X113"/>
    <mergeCell ref="AR24:AT24"/>
    <mergeCell ref="AU24:AW24"/>
    <mergeCell ref="AX24:AY24"/>
    <mergeCell ref="AZ24:BB24"/>
    <mergeCell ref="U24:X24"/>
    <mergeCell ref="Y24:AB24"/>
    <mergeCell ref="AE24:AG24"/>
    <mergeCell ref="AI24:AK24"/>
    <mergeCell ref="AL24:AN24"/>
    <mergeCell ref="AO24:AQ24"/>
    <mergeCell ref="A24:B24"/>
    <mergeCell ref="C24:K24"/>
    <mergeCell ref="L24:N24"/>
    <mergeCell ref="O24:P24"/>
    <mergeCell ref="Q24:R24"/>
    <mergeCell ref="S24:T24"/>
    <mergeCell ref="AZ39:BB40"/>
    <mergeCell ref="AE39:AG40"/>
    <mergeCell ref="AI39:AK40"/>
    <mergeCell ref="AL39:AN40"/>
    <mergeCell ref="AO39:AQ40"/>
    <mergeCell ref="AR39:AT40"/>
    <mergeCell ref="AU38:AW38"/>
    <mergeCell ref="AX38:AY38"/>
    <mergeCell ref="AZ38:BB38"/>
    <mergeCell ref="A39:B40"/>
    <mergeCell ref="L39:N40"/>
    <mergeCell ref="O39:P40"/>
    <mergeCell ref="Q39:R40"/>
    <mergeCell ref="S39:T40"/>
    <mergeCell ref="AU39:AW40"/>
    <mergeCell ref="AX39:AY40"/>
    <mergeCell ref="AE38:AG38"/>
    <mergeCell ref="AI38:AK38"/>
    <mergeCell ref="AL38:AN38"/>
    <mergeCell ref="U39:X40"/>
    <mergeCell ref="AO38:AQ38"/>
    <mergeCell ref="C39:K39"/>
    <mergeCell ref="AI37:AK37"/>
    <mergeCell ref="AR38:AT38"/>
    <mergeCell ref="AU31:AW31"/>
    <mergeCell ref="AX31:AY31"/>
    <mergeCell ref="AZ31:BB31"/>
    <mergeCell ref="A38:B38"/>
    <mergeCell ref="C38:K38"/>
    <mergeCell ref="L38:N38"/>
    <mergeCell ref="O38:P38"/>
    <mergeCell ref="Q38:R38"/>
    <mergeCell ref="AE31:AG31"/>
    <mergeCell ref="AI31:AK31"/>
    <mergeCell ref="AL31:AN31"/>
    <mergeCell ref="AO31:AQ31"/>
    <mergeCell ref="Y36:AC36"/>
    <mergeCell ref="AE36:AG36"/>
    <mergeCell ref="AI36:AK36"/>
    <mergeCell ref="Y31:AC31"/>
    <mergeCell ref="AR68:AT68"/>
    <mergeCell ref="AU68:AW68"/>
    <mergeCell ref="AR44:AW44"/>
    <mergeCell ref="AR31:AT31"/>
    <mergeCell ref="A31:B31"/>
    <mergeCell ref="C31:K31"/>
    <mergeCell ref="L31:N31"/>
    <mergeCell ref="O31:P31"/>
    <mergeCell ref="Q31:R31"/>
    <mergeCell ref="S31:T31"/>
    <mergeCell ref="AO65:AQ65"/>
    <mergeCell ref="AU63:AW63"/>
    <mergeCell ref="AU64:AW64"/>
    <mergeCell ref="AR64:AT64"/>
    <mergeCell ref="AL65:AN65"/>
    <mergeCell ref="AU65:AW65"/>
    <mergeCell ref="AO68:AQ68"/>
    <mergeCell ref="AO48:AQ50"/>
    <mergeCell ref="S69:T69"/>
    <mergeCell ref="AE42:BB42"/>
    <mergeCell ref="AE43:AK43"/>
    <mergeCell ref="AI69:AK69"/>
    <mergeCell ref="AL69:AN69"/>
    <mergeCell ref="AI68:AK68"/>
    <mergeCell ref="AL68:AN68"/>
    <mergeCell ref="AO64:AQ64"/>
    <mergeCell ref="AR69:AT69"/>
    <mergeCell ref="AU69:AW69"/>
    <mergeCell ref="AX69:AY69"/>
    <mergeCell ref="AZ95:BB95"/>
    <mergeCell ref="AX94:AY94"/>
    <mergeCell ref="AZ94:BB94"/>
    <mergeCell ref="AX90:AY90"/>
    <mergeCell ref="AX91:AY91"/>
    <mergeCell ref="AZ91:BB91"/>
    <mergeCell ref="AR81:AT81"/>
    <mergeCell ref="A68:B68"/>
    <mergeCell ref="C68:K68"/>
    <mergeCell ref="L68:N68"/>
    <mergeCell ref="O68:P68"/>
    <mergeCell ref="Q68:R68"/>
    <mergeCell ref="S68:T68"/>
    <mergeCell ref="A69:B69"/>
    <mergeCell ref="AL63:AN63"/>
    <mergeCell ref="AE65:AH65"/>
    <mergeCell ref="Y66:AD66"/>
    <mergeCell ref="AL48:AN50"/>
    <mergeCell ref="U64:X64"/>
    <mergeCell ref="AE66:AG66"/>
    <mergeCell ref="AL66:AN66"/>
    <mergeCell ref="AI65:AK65"/>
    <mergeCell ref="AI66:AK66"/>
    <mergeCell ref="Y28:AC28"/>
    <mergeCell ref="Y29:AC29"/>
    <mergeCell ref="U45:AD45"/>
    <mergeCell ref="U31:X31"/>
    <mergeCell ref="U38:X38"/>
    <mergeCell ref="Y39:AC40"/>
    <mergeCell ref="Y38:AC38"/>
    <mergeCell ref="L25:N25"/>
    <mergeCell ref="O26:P26"/>
    <mergeCell ref="L26:N26"/>
    <mergeCell ref="S64:T64"/>
    <mergeCell ref="S65:T65"/>
    <mergeCell ref="O34:P34"/>
    <mergeCell ref="L34:N34"/>
    <mergeCell ref="S34:T34"/>
    <mergeCell ref="S38:T38"/>
    <mergeCell ref="O63:P63"/>
    <mergeCell ref="C5:F5"/>
    <mergeCell ref="G5:K5"/>
    <mergeCell ref="L5:P5"/>
    <mergeCell ref="Q5:S5"/>
    <mergeCell ref="T5:U5"/>
    <mergeCell ref="V5:AC5"/>
    <mergeCell ref="D221:BB251"/>
    <mergeCell ref="AE34:AG34"/>
    <mergeCell ref="C94:K94"/>
    <mergeCell ref="C95:K95"/>
    <mergeCell ref="L94:N94"/>
    <mergeCell ref="AU33:AW33"/>
    <mergeCell ref="D173:BB173"/>
    <mergeCell ref="L95:N95"/>
    <mergeCell ref="S94:T94"/>
    <mergeCell ref="AL62:AN62"/>
    <mergeCell ref="AZ34:BB34"/>
    <mergeCell ref="AO33:AQ33"/>
    <mergeCell ref="AR33:AT33"/>
    <mergeCell ref="AE33:AG33"/>
    <mergeCell ref="AI33:AK33"/>
    <mergeCell ref="AL33:AN33"/>
    <mergeCell ref="AI34:AK34"/>
    <mergeCell ref="AL34:AN34"/>
    <mergeCell ref="AX33:AY33"/>
    <mergeCell ref="AZ33:BB33"/>
    <mergeCell ref="AX34:AY34"/>
    <mergeCell ref="U32:X32"/>
    <mergeCell ref="Y32:AC32"/>
    <mergeCell ref="AE32:AG32"/>
    <mergeCell ref="AI32:AK32"/>
    <mergeCell ref="AL32:AN32"/>
    <mergeCell ref="AX32:AY32"/>
    <mergeCell ref="U34:X34"/>
    <mergeCell ref="U33:X33"/>
    <mergeCell ref="Y34:AC34"/>
    <mergeCell ref="A34:B34"/>
    <mergeCell ref="C34:K34"/>
    <mergeCell ref="Q34:R34"/>
    <mergeCell ref="O33:P33"/>
    <mergeCell ref="L33:N33"/>
    <mergeCell ref="AU32:AW32"/>
    <mergeCell ref="AO34:AQ34"/>
    <mergeCell ref="AR34:AT34"/>
    <mergeCell ref="AU34:AW34"/>
    <mergeCell ref="S33:T33"/>
    <mergeCell ref="AR32:AT32"/>
    <mergeCell ref="AZ32:BB32"/>
    <mergeCell ref="A33:B33"/>
    <mergeCell ref="C33:K33"/>
    <mergeCell ref="Q33:R33"/>
    <mergeCell ref="O32:P32"/>
    <mergeCell ref="L32:N32"/>
    <mergeCell ref="S32:T32"/>
    <mergeCell ref="AO32:AQ32"/>
    <mergeCell ref="Y33:AC33"/>
    <mergeCell ref="AR30:AT30"/>
    <mergeCell ref="AU30:AW30"/>
    <mergeCell ref="AX30:AY30"/>
    <mergeCell ref="AZ30:BB30"/>
    <mergeCell ref="A32:B32"/>
    <mergeCell ref="C32:K32"/>
    <mergeCell ref="Q32:R32"/>
    <mergeCell ref="O30:P30"/>
    <mergeCell ref="L30:N30"/>
    <mergeCell ref="A30:B30"/>
    <mergeCell ref="C30:K30"/>
    <mergeCell ref="Q30:R30"/>
    <mergeCell ref="S30:T30"/>
    <mergeCell ref="U30:X30"/>
    <mergeCell ref="O29:P29"/>
    <mergeCell ref="L29:N29"/>
    <mergeCell ref="A29:B29"/>
    <mergeCell ref="C29:K29"/>
    <mergeCell ref="Q29:R29"/>
    <mergeCell ref="S29:T29"/>
    <mergeCell ref="U29:X29"/>
    <mergeCell ref="AZ29:BB29"/>
    <mergeCell ref="AE29:AG29"/>
    <mergeCell ref="AI29:AK29"/>
    <mergeCell ref="AX29:AY29"/>
    <mergeCell ref="AL29:AN29"/>
    <mergeCell ref="AX28:AY28"/>
    <mergeCell ref="AU26:AW26"/>
    <mergeCell ref="AX26:AY26"/>
    <mergeCell ref="AR26:AT26"/>
    <mergeCell ref="AZ28:BB28"/>
    <mergeCell ref="AZ26:BB26"/>
    <mergeCell ref="AR28:AT28"/>
    <mergeCell ref="AZ27:BC27"/>
    <mergeCell ref="AX27:AY27"/>
    <mergeCell ref="A28:B28"/>
    <mergeCell ref="C28:K28"/>
    <mergeCell ref="Q28:R28"/>
    <mergeCell ref="S28:T28"/>
    <mergeCell ref="U28:X28"/>
    <mergeCell ref="AE26:AG26"/>
    <mergeCell ref="L28:N28"/>
    <mergeCell ref="O28:P28"/>
    <mergeCell ref="C27:K27"/>
    <mergeCell ref="L27:N27"/>
    <mergeCell ref="C25:K25"/>
    <mergeCell ref="AE30:AG30"/>
    <mergeCell ref="AI30:AK30"/>
    <mergeCell ref="AL30:AN30"/>
    <mergeCell ref="AO30:AQ30"/>
    <mergeCell ref="AE28:AG28"/>
    <mergeCell ref="AO28:AQ28"/>
    <mergeCell ref="AI28:AK28"/>
    <mergeCell ref="AL28:AN28"/>
    <mergeCell ref="AL26:AN26"/>
    <mergeCell ref="AZ25:BB25"/>
    <mergeCell ref="AE25:AG25"/>
    <mergeCell ref="AO29:AQ29"/>
    <mergeCell ref="A26:B26"/>
    <mergeCell ref="C26:K26"/>
    <mergeCell ref="Q26:R26"/>
    <mergeCell ref="S26:T26"/>
    <mergeCell ref="U26:X26"/>
    <mergeCell ref="A25:B25"/>
    <mergeCell ref="AO25:AQ25"/>
    <mergeCell ref="A23:B23"/>
    <mergeCell ref="C23:K23"/>
    <mergeCell ref="AZ22:BB22"/>
    <mergeCell ref="AR22:AT22"/>
    <mergeCell ref="AU22:AW22"/>
    <mergeCell ref="AX22:AY22"/>
    <mergeCell ref="AI22:AK22"/>
    <mergeCell ref="AL22:AN22"/>
    <mergeCell ref="AO22:AQ22"/>
    <mergeCell ref="L23:N23"/>
    <mergeCell ref="AR23:AT23"/>
    <mergeCell ref="AU23:AW23"/>
    <mergeCell ref="Q23:R23"/>
    <mergeCell ref="S23:T23"/>
    <mergeCell ref="AZ23:BB23"/>
    <mergeCell ref="AE23:AG23"/>
    <mergeCell ref="D201:BB214"/>
    <mergeCell ref="D216:BB216"/>
    <mergeCell ref="D217:AY217"/>
    <mergeCell ref="D218:AY218"/>
    <mergeCell ref="D191:AY191"/>
    <mergeCell ref="AX23:AY23"/>
    <mergeCell ref="AX25:AY25"/>
    <mergeCell ref="AI23:AK23"/>
    <mergeCell ref="AL23:AN23"/>
    <mergeCell ref="AO23:AQ23"/>
    <mergeCell ref="D215:AY215"/>
    <mergeCell ref="D194:AY194"/>
    <mergeCell ref="D184:AY184"/>
    <mergeCell ref="D189:AY189"/>
    <mergeCell ref="D190:AY190"/>
    <mergeCell ref="D219:AY219"/>
    <mergeCell ref="D199:AY199"/>
    <mergeCell ref="D195:AY195"/>
    <mergeCell ref="D196:AY196"/>
    <mergeCell ref="D197:AY197"/>
    <mergeCell ref="D178:AY178"/>
    <mergeCell ref="D183:AY183"/>
    <mergeCell ref="D188:AY188"/>
    <mergeCell ref="D180:AY180"/>
    <mergeCell ref="D181:AY181"/>
    <mergeCell ref="D182:AY182"/>
    <mergeCell ref="D187:AY187"/>
    <mergeCell ref="O23:P23"/>
    <mergeCell ref="D220:AY220"/>
    <mergeCell ref="L2:P4"/>
    <mergeCell ref="T7:U7"/>
    <mergeCell ref="Q2:U3"/>
    <mergeCell ref="V9:AD9"/>
    <mergeCell ref="D192:AY192"/>
    <mergeCell ref="D193:AY193"/>
    <mergeCell ref="D186:AY186"/>
    <mergeCell ref="D179:AY179"/>
    <mergeCell ref="V2:AD4"/>
    <mergeCell ref="V8:AD8"/>
    <mergeCell ref="T8:U8"/>
    <mergeCell ref="Q4:S4"/>
    <mergeCell ref="Q21:R21"/>
    <mergeCell ref="U23:X23"/>
    <mergeCell ref="Y23:AC23"/>
    <mergeCell ref="Q13:R20"/>
    <mergeCell ref="V7:AD7"/>
    <mergeCell ref="O11:AD12"/>
    <mergeCell ref="V6:AD6"/>
    <mergeCell ref="T6:U6"/>
    <mergeCell ref="Q6:S6"/>
    <mergeCell ref="Y21:AD21"/>
    <mergeCell ref="Q8:S8"/>
    <mergeCell ref="Q25:R25"/>
    <mergeCell ref="S25:T25"/>
    <mergeCell ref="S21:T21"/>
    <mergeCell ref="Y22:AC22"/>
    <mergeCell ref="Y25:AC25"/>
    <mergeCell ref="O25:P25"/>
    <mergeCell ref="L7:P7"/>
    <mergeCell ref="AE67:AG67"/>
    <mergeCell ref="AX108:AY108"/>
    <mergeCell ref="Q94:R94"/>
    <mergeCell ref="AZ108:BB108"/>
    <mergeCell ref="T9:U9"/>
    <mergeCell ref="Q9:S9"/>
    <mergeCell ref="AN9:AT9"/>
    <mergeCell ref="AU9:AY9"/>
    <mergeCell ref="S109:T109"/>
    <mergeCell ref="U109:X109"/>
    <mergeCell ref="AL109:AN109"/>
    <mergeCell ref="Y68:AC68"/>
    <mergeCell ref="AE68:AG68"/>
    <mergeCell ref="S98:AD99"/>
    <mergeCell ref="AL101:AQ101"/>
    <mergeCell ref="AE98:AK98"/>
    <mergeCell ref="AE95:AG95"/>
    <mergeCell ref="AO69:AQ69"/>
    <mergeCell ref="AA138:BB138"/>
    <mergeCell ref="AA130:BB131"/>
    <mergeCell ref="U120:AD120"/>
    <mergeCell ref="U119:AD119"/>
    <mergeCell ref="AU117:AW117"/>
    <mergeCell ref="AZ121:BB121"/>
    <mergeCell ref="AZ120:BB120"/>
    <mergeCell ref="AE120:AG120"/>
    <mergeCell ref="AI121:AK121"/>
    <mergeCell ref="Y117:AD117"/>
    <mergeCell ref="AR119:AT119"/>
    <mergeCell ref="AZ118:BB118"/>
    <mergeCell ref="S117:T117"/>
    <mergeCell ref="S116:T116"/>
    <mergeCell ref="S115:T115"/>
    <mergeCell ref="S118:T124"/>
    <mergeCell ref="AZ117:BB117"/>
    <mergeCell ref="AU118:AW118"/>
    <mergeCell ref="AU116:AW116"/>
    <mergeCell ref="AU120:AW120"/>
    <mergeCell ref="AA170:BB170"/>
    <mergeCell ref="AR116:AT116"/>
    <mergeCell ref="AO121:AQ121"/>
    <mergeCell ref="AL120:AN120"/>
    <mergeCell ref="AR115:AT115"/>
    <mergeCell ref="AI112:AK112"/>
    <mergeCell ref="AI119:AK119"/>
    <mergeCell ref="AO118:AQ118"/>
    <mergeCell ref="AR117:AT117"/>
    <mergeCell ref="AL115:AN115"/>
    <mergeCell ref="AE17:AK17"/>
    <mergeCell ref="O41:AD42"/>
    <mergeCell ref="O22:P22"/>
    <mergeCell ref="Q22:R22"/>
    <mergeCell ref="U22:X22"/>
    <mergeCell ref="AE22:AG22"/>
    <mergeCell ref="AI25:AK25"/>
    <mergeCell ref="AI26:AK26"/>
    <mergeCell ref="O21:P21"/>
    <mergeCell ref="U16:X20"/>
    <mergeCell ref="O43:P50"/>
    <mergeCell ref="AL25:AN25"/>
    <mergeCell ref="AI62:AK62"/>
    <mergeCell ref="U25:X25"/>
    <mergeCell ref="S22:T22"/>
    <mergeCell ref="AL59:AN59"/>
    <mergeCell ref="AE44:AK44"/>
    <mergeCell ref="AE45:AH45"/>
    <mergeCell ref="AE41:BB41"/>
    <mergeCell ref="AL60:AN60"/>
    <mergeCell ref="AO45:AQ45"/>
    <mergeCell ref="AI48:AK50"/>
    <mergeCell ref="AL64:AN64"/>
    <mergeCell ref="AO51:AQ51"/>
    <mergeCell ref="AL46:AQ46"/>
    <mergeCell ref="AL45:AN45"/>
    <mergeCell ref="AI45:AK45"/>
    <mergeCell ref="AI63:AK63"/>
    <mergeCell ref="AL61:AN61"/>
    <mergeCell ref="AE46:AK46"/>
    <mergeCell ref="U114:X114"/>
    <mergeCell ref="Y108:AD108"/>
    <mergeCell ref="U106:X106"/>
    <mergeCell ref="U112:X112"/>
    <mergeCell ref="AE94:AG94"/>
    <mergeCell ref="AO61:AQ61"/>
    <mergeCell ref="AO62:AQ62"/>
    <mergeCell ref="U63:X63"/>
    <mergeCell ref="Y63:AD63"/>
    <mergeCell ref="AE63:AH63"/>
    <mergeCell ref="AE116:AG116"/>
    <mergeCell ref="U69:X69"/>
    <mergeCell ref="Y69:AC69"/>
    <mergeCell ref="AE69:AG69"/>
    <mergeCell ref="U115:X115"/>
    <mergeCell ref="Y114:AD114"/>
    <mergeCell ref="AE108:AG108"/>
    <mergeCell ref="U108:X108"/>
    <mergeCell ref="Y91:AD91"/>
    <mergeCell ref="AE114:AG114"/>
    <mergeCell ref="AE119:AG119"/>
    <mergeCell ref="AZ115:BB115"/>
    <mergeCell ref="AZ114:BB114"/>
    <mergeCell ref="AO114:AQ114"/>
    <mergeCell ref="AX117:AY117"/>
    <mergeCell ref="AR112:AT112"/>
    <mergeCell ref="AZ116:BB116"/>
    <mergeCell ref="AI116:AK116"/>
    <mergeCell ref="AR114:AT114"/>
    <mergeCell ref="AE115:AG115"/>
    <mergeCell ref="AA149:BB149"/>
    <mergeCell ref="AA144:BB144"/>
    <mergeCell ref="AA145:BB145"/>
    <mergeCell ref="AA146:BB146"/>
    <mergeCell ref="AA132:BB132"/>
    <mergeCell ref="AL111:AN111"/>
    <mergeCell ref="Y112:AD112"/>
    <mergeCell ref="AZ119:BB119"/>
    <mergeCell ref="AX115:AY115"/>
    <mergeCell ref="AU114:AW114"/>
    <mergeCell ref="AE112:AG112"/>
    <mergeCell ref="Y109:AD109"/>
    <mergeCell ref="Y94:AD94"/>
    <mergeCell ref="U93:X93"/>
    <mergeCell ref="U111:X111"/>
    <mergeCell ref="AE100:AH100"/>
    <mergeCell ref="U95:X95"/>
    <mergeCell ref="Y95:AD95"/>
    <mergeCell ref="U100:AD100"/>
    <mergeCell ref="U94:X94"/>
    <mergeCell ref="A65:B65"/>
    <mergeCell ref="S114:T114"/>
    <mergeCell ref="Q64:R64"/>
    <mergeCell ref="O65:P65"/>
    <mergeCell ref="Q65:R65"/>
    <mergeCell ref="U117:X117"/>
    <mergeCell ref="C69:K69"/>
    <mergeCell ref="L69:N69"/>
    <mergeCell ref="O69:P69"/>
    <mergeCell ref="Q69:R69"/>
    <mergeCell ref="AU2:AY4"/>
    <mergeCell ref="AE7:AM7"/>
    <mergeCell ref="AN8:AT8"/>
    <mergeCell ref="AU8:AY8"/>
    <mergeCell ref="AE5:AM5"/>
    <mergeCell ref="AN5:AT5"/>
    <mergeCell ref="AU5:AY5"/>
    <mergeCell ref="AU6:AY6"/>
    <mergeCell ref="AN2:AT4"/>
    <mergeCell ref="AI21:AK21"/>
    <mergeCell ref="U121:AD121"/>
    <mergeCell ref="AN6:AT6"/>
    <mergeCell ref="AE6:AM6"/>
    <mergeCell ref="AE8:AM8"/>
    <mergeCell ref="AN7:AT7"/>
    <mergeCell ref="AE12:BB12"/>
    <mergeCell ref="AR18:AT20"/>
    <mergeCell ref="AI111:AK111"/>
    <mergeCell ref="AL108:AN108"/>
    <mergeCell ref="AE15:AH15"/>
    <mergeCell ref="AA140:BB141"/>
    <mergeCell ref="AE124:AG124"/>
    <mergeCell ref="AL16:AQ16"/>
    <mergeCell ref="AL17:AQ17"/>
    <mergeCell ref="AE18:AG20"/>
    <mergeCell ref="AX18:AY20"/>
    <mergeCell ref="AO124:AQ124"/>
    <mergeCell ref="AU123:AW123"/>
    <mergeCell ref="AL18:AN20"/>
    <mergeCell ref="AA148:BB148"/>
    <mergeCell ref="AA143:BB143"/>
    <mergeCell ref="AL124:AN124"/>
    <mergeCell ref="AE2:AM4"/>
    <mergeCell ref="AI15:AK15"/>
    <mergeCell ref="AI18:AK20"/>
    <mergeCell ref="AU7:AY7"/>
    <mergeCell ref="AE11:BB11"/>
    <mergeCell ref="AO15:AQ15"/>
    <mergeCell ref="AX124:AY124"/>
    <mergeCell ref="AL121:AN121"/>
    <mergeCell ref="C71:K80"/>
    <mergeCell ref="AA135:BB135"/>
    <mergeCell ref="AO122:AQ122"/>
    <mergeCell ref="AA150:BB150"/>
    <mergeCell ref="AU108:AW108"/>
    <mergeCell ref="AL117:AN117"/>
    <mergeCell ref="AI118:AK118"/>
    <mergeCell ref="AI114:AK114"/>
    <mergeCell ref="AA133:BB133"/>
    <mergeCell ref="L21:N21"/>
    <mergeCell ref="L6:P6"/>
    <mergeCell ref="Q7:S7"/>
    <mergeCell ref="AU115:AW115"/>
    <mergeCell ref="AU112:AW112"/>
    <mergeCell ref="U118:AD118"/>
    <mergeCell ref="AR118:AT118"/>
    <mergeCell ref="AI117:AK117"/>
    <mergeCell ref="AE117:AH117"/>
    <mergeCell ref="AE14:AK14"/>
    <mergeCell ref="G8:K8"/>
    <mergeCell ref="L8:P8"/>
    <mergeCell ref="O13:P20"/>
    <mergeCell ref="S15:T20"/>
    <mergeCell ref="G9:K9"/>
    <mergeCell ref="L9:P9"/>
    <mergeCell ref="L11:N20"/>
    <mergeCell ref="S13:AD14"/>
    <mergeCell ref="Y16:AD20"/>
    <mergeCell ref="U15:AD15"/>
    <mergeCell ref="C35:K35"/>
    <mergeCell ref="G2:K4"/>
    <mergeCell ref="C21:K21"/>
    <mergeCell ref="G7:K7"/>
    <mergeCell ref="C9:F9"/>
    <mergeCell ref="C8:F8"/>
    <mergeCell ref="G6:K6"/>
    <mergeCell ref="C2:F4"/>
    <mergeCell ref="C7:F7"/>
    <mergeCell ref="C11:K20"/>
    <mergeCell ref="A11:B20"/>
    <mergeCell ref="A21:B21"/>
    <mergeCell ref="C6:F6"/>
    <mergeCell ref="A22:B22"/>
    <mergeCell ref="C22:K22"/>
    <mergeCell ref="A87:B87"/>
    <mergeCell ref="C87:K87"/>
    <mergeCell ref="C64:K64"/>
    <mergeCell ref="A71:B80"/>
    <mergeCell ref="A41:B50"/>
    <mergeCell ref="A89:B89"/>
    <mergeCell ref="A108:B108"/>
    <mergeCell ref="Q108:R108"/>
    <mergeCell ref="O95:P95"/>
    <mergeCell ref="Q95:R95"/>
    <mergeCell ref="A90:B90"/>
    <mergeCell ref="A91:B91"/>
    <mergeCell ref="C91:K91"/>
    <mergeCell ref="C107:K107"/>
    <mergeCell ref="C108:K108"/>
    <mergeCell ref="A66:B66"/>
    <mergeCell ref="A67:B67"/>
    <mergeCell ref="Q66:R66"/>
    <mergeCell ref="L41:N50"/>
    <mergeCell ref="L63:N63"/>
    <mergeCell ref="L67:N67"/>
    <mergeCell ref="A64:B64"/>
    <mergeCell ref="C65:K65"/>
    <mergeCell ref="C41:K50"/>
    <mergeCell ref="C67:K67"/>
    <mergeCell ref="S112:T112"/>
    <mergeCell ref="AL114:AN114"/>
    <mergeCell ref="AI115:AK115"/>
    <mergeCell ref="AE118:AG118"/>
    <mergeCell ref="U116:X116"/>
    <mergeCell ref="AA134:BB134"/>
    <mergeCell ref="AE121:AG121"/>
    <mergeCell ref="AU119:AW119"/>
    <mergeCell ref="AX120:AY120"/>
    <mergeCell ref="AI120:AK120"/>
    <mergeCell ref="AU109:AW109"/>
    <mergeCell ref="AX109:AY109"/>
    <mergeCell ref="AE111:AG111"/>
    <mergeCell ref="Y115:AD115"/>
    <mergeCell ref="Y111:AD111"/>
    <mergeCell ref="AA142:BB142"/>
    <mergeCell ref="AA137:BB137"/>
    <mergeCell ref="AR124:AT124"/>
    <mergeCell ref="AL119:AN119"/>
    <mergeCell ref="U122:AD122"/>
    <mergeCell ref="AZ123:BB123"/>
    <mergeCell ref="AA151:BB151"/>
    <mergeCell ref="AX118:AY118"/>
    <mergeCell ref="Y116:AD116"/>
    <mergeCell ref="AZ111:BB111"/>
    <mergeCell ref="AU111:AW111"/>
    <mergeCell ref="AI122:AK122"/>
    <mergeCell ref="AR120:AT120"/>
    <mergeCell ref="AI124:AK124"/>
    <mergeCell ref="AO120:AQ120"/>
    <mergeCell ref="AO116:AQ116"/>
    <mergeCell ref="AA136:BB136"/>
    <mergeCell ref="AA152:BB152"/>
    <mergeCell ref="AX119:AY119"/>
    <mergeCell ref="AL122:AN122"/>
    <mergeCell ref="AO123:AQ123"/>
    <mergeCell ref="AA147:BB147"/>
    <mergeCell ref="AZ124:BB124"/>
    <mergeCell ref="AZ122:BB122"/>
    <mergeCell ref="U124:AD124"/>
    <mergeCell ref="AL15:AN15"/>
    <mergeCell ref="AU124:AW124"/>
    <mergeCell ref="AR122:AT122"/>
    <mergeCell ref="AX112:AY112"/>
    <mergeCell ref="AX116:AY116"/>
    <mergeCell ref="AO119:AQ119"/>
    <mergeCell ref="AL118:AN118"/>
    <mergeCell ref="AL116:AN116"/>
    <mergeCell ref="AX114:AY114"/>
    <mergeCell ref="AO115:AQ115"/>
    <mergeCell ref="AX17:BB17"/>
    <mergeCell ref="AO112:AQ112"/>
    <mergeCell ref="AO117:AQ117"/>
    <mergeCell ref="AU15:AW15"/>
    <mergeCell ref="AI90:AK90"/>
    <mergeCell ref="AX13:BB13"/>
    <mergeCell ref="AX16:BB16"/>
    <mergeCell ref="AR14:AW14"/>
    <mergeCell ref="AX14:BB14"/>
    <mergeCell ref="AX15:AY15"/>
    <mergeCell ref="AL14:AQ14"/>
    <mergeCell ref="AR13:AW13"/>
    <mergeCell ref="AE16:AK16"/>
    <mergeCell ref="L22:N22"/>
    <mergeCell ref="AR16:AW16"/>
    <mergeCell ref="AZ15:BB15"/>
    <mergeCell ref="AR15:AT15"/>
    <mergeCell ref="AO18:AQ20"/>
    <mergeCell ref="AR21:AT21"/>
    <mergeCell ref="AU18:AW20"/>
    <mergeCell ref="AA153:BB153"/>
    <mergeCell ref="AR17:AW17"/>
    <mergeCell ref="AZ18:BB20"/>
    <mergeCell ref="AE9:AM9"/>
    <mergeCell ref="AE13:AK13"/>
    <mergeCell ref="AL47:AQ47"/>
    <mergeCell ref="AI64:AK64"/>
    <mergeCell ref="AL43:AQ43"/>
    <mergeCell ref="AL13:AQ13"/>
    <mergeCell ref="AE21:AG21"/>
    <mergeCell ref="AU121:AW121"/>
    <mergeCell ref="AO21:AQ21"/>
    <mergeCell ref="AA160:BB160"/>
    <mergeCell ref="AA161:BB161"/>
    <mergeCell ref="AA162:BB162"/>
    <mergeCell ref="AA157:BB157"/>
    <mergeCell ref="AA156:BB156"/>
    <mergeCell ref="AA155:BB155"/>
    <mergeCell ref="AA158:BB158"/>
    <mergeCell ref="AA159:BB159"/>
    <mergeCell ref="Q116:R116"/>
    <mergeCell ref="AI123:AK123"/>
    <mergeCell ref="AL123:AN123"/>
    <mergeCell ref="AX122:AY122"/>
    <mergeCell ref="AR121:AT121"/>
    <mergeCell ref="AE122:AG122"/>
    <mergeCell ref="AR123:AT123"/>
    <mergeCell ref="AX123:AY123"/>
    <mergeCell ref="AE123:AG123"/>
    <mergeCell ref="AX121:AY121"/>
    <mergeCell ref="C117:K117"/>
    <mergeCell ref="L117:N117"/>
    <mergeCell ref="O116:P116"/>
    <mergeCell ref="C116:K116"/>
    <mergeCell ref="C115:K115"/>
    <mergeCell ref="O115:P115"/>
    <mergeCell ref="Q91:R91"/>
    <mergeCell ref="S91:T91"/>
    <mergeCell ref="A115:B115"/>
    <mergeCell ref="Q107:R107"/>
    <mergeCell ref="A114:B114"/>
    <mergeCell ref="Q112:R112"/>
    <mergeCell ref="A106:B106"/>
    <mergeCell ref="Q114:R114"/>
    <mergeCell ref="Q115:R115"/>
    <mergeCell ref="S111:T111"/>
    <mergeCell ref="S63:T63"/>
    <mergeCell ref="Q67:R67"/>
    <mergeCell ref="U21:X21"/>
    <mergeCell ref="S43:AD44"/>
    <mergeCell ref="U46:X50"/>
    <mergeCell ref="Y46:AD50"/>
    <mergeCell ref="Y30:AC30"/>
    <mergeCell ref="Q43:R50"/>
    <mergeCell ref="S45:T50"/>
    <mergeCell ref="Y26:AC26"/>
    <mergeCell ref="AZ21:BB21"/>
    <mergeCell ref="AR43:AW43"/>
    <mergeCell ref="AR45:AT45"/>
    <mergeCell ref="AU45:AW45"/>
    <mergeCell ref="AL44:AQ44"/>
    <mergeCell ref="AO63:AQ63"/>
    <mergeCell ref="AX35:AY35"/>
    <mergeCell ref="AL21:AN21"/>
    <mergeCell ref="AZ35:BB35"/>
    <mergeCell ref="AU35:AW35"/>
    <mergeCell ref="AR25:AT25"/>
    <mergeCell ref="AU25:AW25"/>
    <mergeCell ref="AL36:AN36"/>
    <mergeCell ref="AO36:AQ36"/>
    <mergeCell ref="AR36:AT36"/>
    <mergeCell ref="AU36:AW36"/>
    <mergeCell ref="AO26:AQ26"/>
    <mergeCell ref="AU29:AW29"/>
    <mergeCell ref="AU28:AW28"/>
    <mergeCell ref="AR29:AT29"/>
    <mergeCell ref="AX44:BB44"/>
    <mergeCell ref="L91:N91"/>
    <mergeCell ref="AI35:AK35"/>
    <mergeCell ref="AL35:AN35"/>
    <mergeCell ref="AO35:AQ35"/>
    <mergeCell ref="AR35:AT35"/>
    <mergeCell ref="AO60:AQ60"/>
    <mergeCell ref="AO66:AQ66"/>
    <mergeCell ref="AI67:AK67"/>
    <mergeCell ref="AI91:AK91"/>
    <mergeCell ref="L111:N111"/>
    <mergeCell ref="AO67:AQ67"/>
    <mergeCell ref="AR65:AT65"/>
    <mergeCell ref="AL107:AN107"/>
    <mergeCell ref="AO107:AQ107"/>
    <mergeCell ref="Y93:AD93"/>
    <mergeCell ref="AI78:AK80"/>
    <mergeCell ref="U65:X65"/>
    <mergeCell ref="L108:N108"/>
    <mergeCell ref="O91:P91"/>
    <mergeCell ref="AZ78:BB80"/>
    <mergeCell ref="AZ88:BB88"/>
    <mergeCell ref="AZ69:BB69"/>
    <mergeCell ref="AX78:AY80"/>
    <mergeCell ref="AZ87:BB87"/>
    <mergeCell ref="AZ60:BB60"/>
    <mergeCell ref="AX65:AY65"/>
    <mergeCell ref="AU21:AW21"/>
    <mergeCell ref="AX21:AY21"/>
    <mergeCell ref="AX64:AY64"/>
    <mergeCell ref="AZ64:BB64"/>
    <mergeCell ref="AZ63:BB63"/>
    <mergeCell ref="AX63:AY63"/>
    <mergeCell ref="AX43:BB43"/>
    <mergeCell ref="AX45:AY45"/>
    <mergeCell ref="AZ45:BB45"/>
    <mergeCell ref="AX48:AY50"/>
    <mergeCell ref="AX46:BB46"/>
    <mergeCell ref="AX47:BB47"/>
    <mergeCell ref="AZ48:BB50"/>
    <mergeCell ref="AU48:AW50"/>
    <mergeCell ref="Y107:AD107"/>
    <mergeCell ref="AI107:AK107"/>
    <mergeCell ref="AR107:AT107"/>
    <mergeCell ref="AX107:AY107"/>
    <mergeCell ref="AZ107:BB107"/>
    <mergeCell ref="AX99:BB99"/>
    <mergeCell ref="C106:K106"/>
    <mergeCell ref="A94:B94"/>
    <mergeCell ref="AX98:BB98"/>
    <mergeCell ref="AR102:AW102"/>
    <mergeCell ref="L106:N106"/>
    <mergeCell ref="AX101:BB101"/>
    <mergeCell ref="AZ103:BB105"/>
    <mergeCell ref="AX103:AY105"/>
    <mergeCell ref="AE106:AG106"/>
    <mergeCell ref="AI106:AK106"/>
    <mergeCell ref="L96:N105"/>
    <mergeCell ref="A93:B93"/>
    <mergeCell ref="C93:K93"/>
    <mergeCell ref="L93:N93"/>
    <mergeCell ref="O93:P93"/>
    <mergeCell ref="O94:P94"/>
    <mergeCell ref="O98:P105"/>
    <mergeCell ref="A95:B95"/>
    <mergeCell ref="O96:AD97"/>
    <mergeCell ref="Q98:R105"/>
    <mergeCell ref="AU95:AW95"/>
    <mergeCell ref="AI103:AK105"/>
    <mergeCell ref="Y101:AD105"/>
    <mergeCell ref="AR103:AT105"/>
    <mergeCell ref="AE103:AG105"/>
    <mergeCell ref="AL102:AQ102"/>
    <mergeCell ref="C96:K105"/>
    <mergeCell ref="AR92:AT92"/>
    <mergeCell ref="AZ100:BB100"/>
    <mergeCell ref="AX95:AY95"/>
    <mergeCell ref="AU100:AW100"/>
    <mergeCell ref="AU92:AW92"/>
    <mergeCell ref="AL99:AQ99"/>
    <mergeCell ref="AE97:BB97"/>
    <mergeCell ref="AI94:AK94"/>
    <mergeCell ref="AX92:AY92"/>
    <mergeCell ref="AX93:AY93"/>
    <mergeCell ref="AU93:AW93"/>
    <mergeCell ref="AZ106:BB106"/>
    <mergeCell ref="AR99:AW99"/>
    <mergeCell ref="AR100:AT100"/>
    <mergeCell ref="AE96:BB96"/>
    <mergeCell ref="AX100:AY100"/>
    <mergeCell ref="AZ93:BB93"/>
    <mergeCell ref="AE99:AK99"/>
    <mergeCell ref="AR101:AW101"/>
    <mergeCell ref="AZ65:BB65"/>
    <mergeCell ref="AU66:AW66"/>
    <mergeCell ref="AZ68:BB68"/>
    <mergeCell ref="AU67:AW67"/>
    <mergeCell ref="AZ70:BB70"/>
    <mergeCell ref="AX67:AY67"/>
    <mergeCell ref="AX66:AY66"/>
    <mergeCell ref="AZ66:BB66"/>
    <mergeCell ref="AZ67:BB67"/>
    <mergeCell ref="AE90:AG90"/>
    <mergeCell ref="AI92:AK92"/>
    <mergeCell ref="AE91:AG91"/>
    <mergeCell ref="Y90:AD90"/>
    <mergeCell ref="AX68:AY68"/>
    <mergeCell ref="AX73:BB73"/>
    <mergeCell ref="AX74:BB74"/>
    <mergeCell ref="AR73:AW73"/>
    <mergeCell ref="AZ90:BB90"/>
    <mergeCell ref="AR90:AT90"/>
    <mergeCell ref="Q73:R80"/>
    <mergeCell ref="S84:T84"/>
    <mergeCell ref="S90:T90"/>
    <mergeCell ref="S73:AD74"/>
    <mergeCell ref="S75:T80"/>
    <mergeCell ref="Y76:AD80"/>
    <mergeCell ref="U81:X81"/>
    <mergeCell ref="Q90:R90"/>
    <mergeCell ref="U85:X85"/>
    <mergeCell ref="U88:X88"/>
    <mergeCell ref="L89:N89"/>
    <mergeCell ref="L90:N90"/>
    <mergeCell ref="Y85:AD85"/>
    <mergeCell ref="O81:P81"/>
    <mergeCell ref="U90:X90"/>
    <mergeCell ref="Q81:R81"/>
    <mergeCell ref="S81:T81"/>
    <mergeCell ref="Y84:AD84"/>
    <mergeCell ref="O90:P90"/>
    <mergeCell ref="Y83:AD83"/>
    <mergeCell ref="AI108:AK108"/>
    <mergeCell ref="AE101:AK101"/>
    <mergeCell ref="AI109:AK109"/>
    <mergeCell ref="Q93:R93"/>
    <mergeCell ref="S93:T93"/>
    <mergeCell ref="AE102:AK102"/>
    <mergeCell ref="U101:X105"/>
    <mergeCell ref="Y106:AD106"/>
    <mergeCell ref="S95:T95"/>
    <mergeCell ref="AI93:AK93"/>
    <mergeCell ref="Q111:R111"/>
    <mergeCell ref="O108:P108"/>
    <mergeCell ref="O111:P111"/>
    <mergeCell ref="S100:T105"/>
    <mergeCell ref="S106:T106"/>
    <mergeCell ref="S107:T107"/>
    <mergeCell ref="S108:T108"/>
    <mergeCell ref="O107:P107"/>
    <mergeCell ref="Q106:R106"/>
    <mergeCell ref="Q109:R109"/>
    <mergeCell ref="A112:B112"/>
    <mergeCell ref="L114:N114"/>
    <mergeCell ref="L115:N115"/>
    <mergeCell ref="O106:P106"/>
    <mergeCell ref="L112:N112"/>
    <mergeCell ref="C114:K114"/>
    <mergeCell ref="O114:P114"/>
    <mergeCell ref="A110:B110"/>
    <mergeCell ref="C110:K110"/>
    <mergeCell ref="L107:N107"/>
    <mergeCell ref="O134:Q134"/>
    <mergeCell ref="O131:Q131"/>
    <mergeCell ref="Q117:R117"/>
    <mergeCell ref="O130:Q130"/>
    <mergeCell ref="L116:N116"/>
    <mergeCell ref="O117:P117"/>
    <mergeCell ref="A118:Q118"/>
    <mergeCell ref="A128:Q129"/>
    <mergeCell ref="A117:B117"/>
    <mergeCell ref="A116:B116"/>
    <mergeCell ref="C171:AW171"/>
    <mergeCell ref="D172:AV172"/>
    <mergeCell ref="AA164:BB164"/>
    <mergeCell ref="AA163:BB163"/>
    <mergeCell ref="O136:Q136"/>
    <mergeCell ref="AL76:AQ76"/>
    <mergeCell ref="AX77:BB77"/>
    <mergeCell ref="C112:K112"/>
    <mergeCell ref="AU78:AW80"/>
    <mergeCell ref="O112:P112"/>
    <mergeCell ref="C249:C250"/>
    <mergeCell ref="C111:K111"/>
    <mergeCell ref="A111:B111"/>
    <mergeCell ref="A107:B107"/>
    <mergeCell ref="A96:B105"/>
    <mergeCell ref="D185:AY185"/>
    <mergeCell ref="O133:Q133"/>
    <mergeCell ref="AA154:BB154"/>
    <mergeCell ref="AX110:AY110"/>
    <mergeCell ref="AL103:AN105"/>
    <mergeCell ref="AR46:AW46"/>
    <mergeCell ref="AE47:AK47"/>
    <mergeCell ref="AR47:AW47"/>
    <mergeCell ref="AR89:AT89"/>
    <mergeCell ref="AU89:AW89"/>
    <mergeCell ref="AR48:AT50"/>
    <mergeCell ref="AI75:AK75"/>
    <mergeCell ref="AE88:AG88"/>
    <mergeCell ref="AR63:AT63"/>
    <mergeCell ref="AR74:AW74"/>
    <mergeCell ref="O73:P80"/>
    <mergeCell ref="AE73:AK73"/>
    <mergeCell ref="AE48:AG50"/>
    <mergeCell ref="AU75:AW75"/>
    <mergeCell ref="AE72:BB72"/>
    <mergeCell ref="AE71:BB71"/>
    <mergeCell ref="AE78:AG80"/>
    <mergeCell ref="AL67:AN67"/>
    <mergeCell ref="AL74:AQ74"/>
    <mergeCell ref="U76:X80"/>
    <mergeCell ref="AI59:AK59"/>
    <mergeCell ref="AI60:AK60"/>
    <mergeCell ref="AI61:AK61"/>
    <mergeCell ref="AR59:AT59"/>
    <mergeCell ref="AR60:AT60"/>
    <mergeCell ref="AE74:AK74"/>
    <mergeCell ref="AR66:AT66"/>
    <mergeCell ref="AE59:AG59"/>
    <mergeCell ref="AR67:AT67"/>
    <mergeCell ref="AL73:AQ73"/>
    <mergeCell ref="AZ75:BB75"/>
    <mergeCell ref="AR77:AW77"/>
    <mergeCell ref="AX75:AY75"/>
    <mergeCell ref="AE77:AK77"/>
    <mergeCell ref="AO75:AQ75"/>
    <mergeCell ref="AR75:AT75"/>
    <mergeCell ref="AE76:AK76"/>
    <mergeCell ref="AE75:AH75"/>
    <mergeCell ref="AX76:BB76"/>
    <mergeCell ref="AL77:AQ77"/>
    <mergeCell ref="AR82:AT82"/>
    <mergeCell ref="AU87:AW87"/>
    <mergeCell ref="AR84:AT84"/>
    <mergeCell ref="AL75:AN75"/>
    <mergeCell ref="AL78:AN80"/>
    <mergeCell ref="AL83:AN83"/>
    <mergeCell ref="AU82:AW82"/>
    <mergeCell ref="AO78:AQ80"/>
    <mergeCell ref="AU81:AW81"/>
    <mergeCell ref="AO81:AQ81"/>
    <mergeCell ref="AX83:AY83"/>
    <mergeCell ref="AO111:AQ111"/>
    <mergeCell ref="AR98:AW98"/>
    <mergeCell ref="AU94:AW94"/>
    <mergeCell ref="AO108:AQ108"/>
    <mergeCell ref="AO95:AQ95"/>
    <mergeCell ref="AR111:AT111"/>
    <mergeCell ref="AU83:AW83"/>
    <mergeCell ref="AU110:AW110"/>
    <mergeCell ref="AA168:BB168"/>
    <mergeCell ref="AL106:AN106"/>
    <mergeCell ref="AO106:AQ106"/>
    <mergeCell ref="AR106:AT106"/>
    <mergeCell ref="AZ109:BB109"/>
    <mergeCell ref="U123:AD123"/>
    <mergeCell ref="U107:X107"/>
    <mergeCell ref="AZ112:BB112"/>
    <mergeCell ref="AU106:AW106"/>
    <mergeCell ref="AE109:AG109"/>
    <mergeCell ref="AA139:BB139"/>
    <mergeCell ref="AA167:BB167"/>
    <mergeCell ref="AR109:AT109"/>
    <mergeCell ref="AA166:BB166"/>
    <mergeCell ref="AL112:AN112"/>
    <mergeCell ref="AR110:AT110"/>
    <mergeCell ref="AO110:AQ110"/>
    <mergeCell ref="AX111:AY111"/>
    <mergeCell ref="AU122:AW122"/>
    <mergeCell ref="AA165:BB165"/>
    <mergeCell ref="AZ83:BB83"/>
    <mergeCell ref="AO83:AQ83"/>
    <mergeCell ref="AU84:AW84"/>
    <mergeCell ref="AE84:AG84"/>
    <mergeCell ref="AI85:AK85"/>
    <mergeCell ref="AZ86:BB86"/>
    <mergeCell ref="AR83:AT83"/>
    <mergeCell ref="AI84:AK84"/>
    <mergeCell ref="AZ85:BB85"/>
    <mergeCell ref="AX84:AY84"/>
    <mergeCell ref="AR94:AT94"/>
    <mergeCell ref="AR93:AT93"/>
    <mergeCell ref="AI88:AK88"/>
    <mergeCell ref="AO109:AQ109"/>
    <mergeCell ref="AU107:AW107"/>
    <mergeCell ref="AR108:AT108"/>
    <mergeCell ref="AO94:AQ94"/>
    <mergeCell ref="AO103:AQ105"/>
    <mergeCell ref="AO100:AQ100"/>
    <mergeCell ref="AO92:AQ92"/>
    <mergeCell ref="AZ81:BB81"/>
    <mergeCell ref="AZ82:BB82"/>
    <mergeCell ref="AU103:AW105"/>
    <mergeCell ref="AZ84:BB84"/>
    <mergeCell ref="AL84:AN84"/>
    <mergeCell ref="AO84:AQ84"/>
    <mergeCell ref="AL100:AN100"/>
    <mergeCell ref="AZ89:BB89"/>
    <mergeCell ref="AR88:AT88"/>
    <mergeCell ref="AX102:BB102"/>
    <mergeCell ref="AE83:AG83"/>
    <mergeCell ref="AI87:AK87"/>
    <mergeCell ref="AI86:AK86"/>
    <mergeCell ref="AE107:AG107"/>
    <mergeCell ref="U83:X83"/>
    <mergeCell ref="S87:T87"/>
    <mergeCell ref="Y87:AD87"/>
    <mergeCell ref="U87:X87"/>
    <mergeCell ref="S86:T86"/>
    <mergeCell ref="U91:X91"/>
    <mergeCell ref="U86:X86"/>
    <mergeCell ref="S83:T83"/>
    <mergeCell ref="U82:X82"/>
    <mergeCell ref="Q82:R82"/>
    <mergeCell ref="S82:T82"/>
    <mergeCell ref="Y81:AD81"/>
    <mergeCell ref="U84:X84"/>
    <mergeCell ref="U67:X67"/>
    <mergeCell ref="L71:N80"/>
    <mergeCell ref="L82:N82"/>
    <mergeCell ref="O82:P82"/>
    <mergeCell ref="S67:T67"/>
    <mergeCell ref="O70:P70"/>
    <mergeCell ref="Q70:R70"/>
    <mergeCell ref="O71:AD72"/>
    <mergeCell ref="U75:AD75"/>
    <mergeCell ref="Y82:AD82"/>
    <mergeCell ref="C63:K63"/>
    <mergeCell ref="L64:N64"/>
    <mergeCell ref="O67:P67"/>
    <mergeCell ref="Y67:AD67"/>
    <mergeCell ref="Q63:R63"/>
    <mergeCell ref="O64:P64"/>
    <mergeCell ref="U66:X66"/>
    <mergeCell ref="O66:P66"/>
    <mergeCell ref="S66:T66"/>
    <mergeCell ref="Y65:AD65"/>
    <mergeCell ref="A81:B81"/>
    <mergeCell ref="C70:K70"/>
    <mergeCell ref="L66:N66"/>
    <mergeCell ref="L65:N65"/>
    <mergeCell ref="C66:K66"/>
    <mergeCell ref="L60:N60"/>
    <mergeCell ref="L61:N61"/>
    <mergeCell ref="A61:B61"/>
    <mergeCell ref="A60:B60"/>
    <mergeCell ref="L81:N81"/>
    <mergeCell ref="A59:B59"/>
    <mergeCell ref="C59:K59"/>
    <mergeCell ref="C60:K60"/>
    <mergeCell ref="C61:K61"/>
    <mergeCell ref="L59:N59"/>
    <mergeCell ref="C81:K81"/>
    <mergeCell ref="A62:B62"/>
    <mergeCell ref="C62:K62"/>
    <mergeCell ref="L62:N62"/>
    <mergeCell ref="A63:B63"/>
    <mergeCell ref="AE81:AG81"/>
    <mergeCell ref="AI81:AK81"/>
    <mergeCell ref="AI83:AK83"/>
    <mergeCell ref="Q59:R59"/>
    <mergeCell ref="Q60:R60"/>
    <mergeCell ref="Q61:R61"/>
    <mergeCell ref="Q62:R62"/>
    <mergeCell ref="S59:T59"/>
    <mergeCell ref="Y61:AD61"/>
    <mergeCell ref="AE82:AG82"/>
    <mergeCell ref="AU85:AW85"/>
    <mergeCell ref="AI95:AK95"/>
    <mergeCell ref="AL98:AQ98"/>
    <mergeCell ref="AO89:AQ89"/>
    <mergeCell ref="AU90:AW90"/>
    <mergeCell ref="AL85:AN85"/>
    <mergeCell ref="AL86:AN86"/>
    <mergeCell ref="AO86:AQ86"/>
    <mergeCell ref="AL91:AN91"/>
    <mergeCell ref="AR95:AT95"/>
    <mergeCell ref="AO87:AQ87"/>
    <mergeCell ref="AL87:AN87"/>
    <mergeCell ref="U68:X68"/>
    <mergeCell ref="AX59:AY59"/>
    <mergeCell ref="AX60:AY60"/>
    <mergeCell ref="AX61:AY61"/>
    <mergeCell ref="AX62:AY62"/>
    <mergeCell ref="AR61:AT61"/>
    <mergeCell ref="AR62:AT62"/>
    <mergeCell ref="AU62:AW62"/>
    <mergeCell ref="O85:P85"/>
    <mergeCell ref="Q85:R85"/>
    <mergeCell ref="S85:T85"/>
    <mergeCell ref="L87:N87"/>
    <mergeCell ref="O87:P87"/>
    <mergeCell ref="Q87:R87"/>
    <mergeCell ref="S60:T60"/>
    <mergeCell ref="S61:T61"/>
    <mergeCell ref="S62:T62"/>
    <mergeCell ref="AU61:AW61"/>
    <mergeCell ref="AE61:AH61"/>
    <mergeCell ref="Y62:AD62"/>
    <mergeCell ref="AE62:AH62"/>
    <mergeCell ref="Y60:AD60"/>
    <mergeCell ref="AU60:AW60"/>
    <mergeCell ref="Q110:R110"/>
    <mergeCell ref="A109:B109"/>
    <mergeCell ref="C109:K109"/>
    <mergeCell ref="L109:N109"/>
    <mergeCell ref="O109:P109"/>
    <mergeCell ref="AZ61:BB61"/>
    <mergeCell ref="AZ62:BB62"/>
    <mergeCell ref="L88:N88"/>
    <mergeCell ref="O88:P88"/>
    <mergeCell ref="Q88:R88"/>
    <mergeCell ref="O137:Q137"/>
    <mergeCell ref="Y35:AC35"/>
    <mergeCell ref="D175:BB175"/>
    <mergeCell ref="S110:T110"/>
    <mergeCell ref="U110:X110"/>
    <mergeCell ref="Y110:AD110"/>
    <mergeCell ref="AE110:AG110"/>
    <mergeCell ref="O135:Q135"/>
    <mergeCell ref="O132:Q132"/>
    <mergeCell ref="L110:N110"/>
    <mergeCell ref="AL110:AN110"/>
    <mergeCell ref="L36:N36"/>
    <mergeCell ref="O36:P36"/>
    <mergeCell ref="Q36:R36"/>
    <mergeCell ref="S36:T36"/>
    <mergeCell ref="U36:X36"/>
    <mergeCell ref="L37:N37"/>
    <mergeCell ref="O37:P37"/>
    <mergeCell ref="AI110:AK110"/>
    <mergeCell ref="O110:P110"/>
    <mergeCell ref="L35:N35"/>
    <mergeCell ref="O35:P35"/>
    <mergeCell ref="Q35:R35"/>
    <mergeCell ref="S35:T35"/>
    <mergeCell ref="U35:X35"/>
    <mergeCell ref="AZ36:BB36"/>
    <mergeCell ref="AE35:AG35"/>
    <mergeCell ref="Q37:R37"/>
    <mergeCell ref="S37:T37"/>
    <mergeCell ref="U37:X37"/>
    <mergeCell ref="Y37:AC37"/>
    <mergeCell ref="AE37:AG37"/>
    <mergeCell ref="C36:K36"/>
    <mergeCell ref="C37:K37"/>
    <mergeCell ref="AL37:AN37"/>
    <mergeCell ref="AO37:AQ37"/>
    <mergeCell ref="AR37:AT37"/>
    <mergeCell ref="AU37:AW37"/>
    <mergeCell ref="AX37:AY37"/>
    <mergeCell ref="AX36:AY36"/>
    <mergeCell ref="AZ37:BB37"/>
    <mergeCell ref="A35:B35"/>
    <mergeCell ref="A36:B36"/>
    <mergeCell ref="A37:B37"/>
    <mergeCell ref="C40:K40"/>
    <mergeCell ref="A51:B51"/>
    <mergeCell ref="C51:K51"/>
    <mergeCell ref="L51:N51"/>
    <mergeCell ref="O51:P51"/>
    <mergeCell ref="Q51:R51"/>
    <mergeCell ref="S51:T51"/>
    <mergeCell ref="U51:X51"/>
    <mergeCell ref="Y51:AD51"/>
    <mergeCell ref="AE51:AG51"/>
    <mergeCell ref="AI51:AK51"/>
    <mergeCell ref="AL51:AN51"/>
    <mergeCell ref="AR51:AT51"/>
    <mergeCell ref="AU51:AW51"/>
    <mergeCell ref="AX51:AY51"/>
    <mergeCell ref="AZ51:BB51"/>
    <mergeCell ref="A52:B52"/>
    <mergeCell ref="C52:K52"/>
    <mergeCell ref="L52:N52"/>
    <mergeCell ref="O52:P52"/>
    <mergeCell ref="Q52:R52"/>
    <mergeCell ref="S52:T52"/>
    <mergeCell ref="U52:X52"/>
    <mergeCell ref="Y52:AD52"/>
    <mergeCell ref="AE52:AH52"/>
    <mergeCell ref="AI52:AK52"/>
    <mergeCell ref="AL52:AN52"/>
    <mergeCell ref="AO52:AQ52"/>
    <mergeCell ref="AR52:AT52"/>
    <mergeCell ref="AU52:AW52"/>
    <mergeCell ref="AX52:AY52"/>
    <mergeCell ref="AZ52:BB52"/>
    <mergeCell ref="A53:B53"/>
    <mergeCell ref="C53:K53"/>
    <mergeCell ref="L53:N53"/>
    <mergeCell ref="O53:P53"/>
    <mergeCell ref="Q53:R53"/>
    <mergeCell ref="S53:T53"/>
    <mergeCell ref="U53:X53"/>
    <mergeCell ref="Y53:AD53"/>
    <mergeCell ref="AE53:AH53"/>
    <mergeCell ref="AI53:AK53"/>
    <mergeCell ref="AL53:AN53"/>
    <mergeCell ref="AO53:AQ53"/>
    <mergeCell ref="AR53:AT53"/>
    <mergeCell ref="AU53:AW53"/>
    <mergeCell ref="AX53:AY53"/>
    <mergeCell ref="AZ53:BB53"/>
    <mergeCell ref="A54:B54"/>
    <mergeCell ref="C54:K54"/>
    <mergeCell ref="L54:N54"/>
    <mergeCell ref="O54:P54"/>
    <mergeCell ref="Q54:R54"/>
    <mergeCell ref="S54:T54"/>
    <mergeCell ref="U54:X54"/>
    <mergeCell ref="Y54:AD54"/>
    <mergeCell ref="AE54:AG54"/>
    <mergeCell ref="AI54:AK54"/>
    <mergeCell ref="AL54:AN54"/>
    <mergeCell ref="AO54:AQ54"/>
    <mergeCell ref="AR54:AT54"/>
    <mergeCell ref="AU54:AW54"/>
    <mergeCell ref="AX54:AY54"/>
    <mergeCell ref="AZ54:BB54"/>
    <mergeCell ref="A55:B55"/>
    <mergeCell ref="C55:K55"/>
    <mergeCell ref="L55:N55"/>
    <mergeCell ref="O55:P55"/>
    <mergeCell ref="Q55:R55"/>
    <mergeCell ref="S55:T55"/>
    <mergeCell ref="U55:X55"/>
    <mergeCell ref="Y55:AD55"/>
    <mergeCell ref="AE55:AG55"/>
    <mergeCell ref="AI55:AK55"/>
    <mergeCell ref="AL55:AN55"/>
    <mergeCell ref="AO55:AQ55"/>
    <mergeCell ref="AR55:AT55"/>
    <mergeCell ref="AU55:AW55"/>
    <mergeCell ref="AX55:AY55"/>
    <mergeCell ref="AZ55:BB55"/>
    <mergeCell ref="A56:B56"/>
    <mergeCell ref="C56:K56"/>
    <mergeCell ref="L56:N56"/>
    <mergeCell ref="O56:P56"/>
    <mergeCell ref="Q56:R56"/>
    <mergeCell ref="S56:T56"/>
    <mergeCell ref="U56:X56"/>
    <mergeCell ref="Y56:AD56"/>
    <mergeCell ref="AE56:AH56"/>
    <mergeCell ref="AI56:AK56"/>
    <mergeCell ref="AL56:AN56"/>
    <mergeCell ref="AO56:AQ56"/>
    <mergeCell ref="AR56:AT56"/>
    <mergeCell ref="AU56:AW56"/>
    <mergeCell ref="AX56:AY56"/>
    <mergeCell ref="AZ56:BB56"/>
    <mergeCell ref="A57:B57"/>
    <mergeCell ref="C57:K57"/>
    <mergeCell ref="L57:N57"/>
    <mergeCell ref="O57:P57"/>
    <mergeCell ref="Q57:R57"/>
    <mergeCell ref="S57:T57"/>
    <mergeCell ref="U57:X57"/>
    <mergeCell ref="Y57:AD57"/>
    <mergeCell ref="AE57:AH57"/>
    <mergeCell ref="AI57:AK57"/>
    <mergeCell ref="AL57:AN57"/>
    <mergeCell ref="AO57:AQ57"/>
    <mergeCell ref="A58:B58"/>
    <mergeCell ref="C58:K58"/>
    <mergeCell ref="L58:N58"/>
    <mergeCell ref="O58:P58"/>
    <mergeCell ref="Q58:R58"/>
    <mergeCell ref="S58:T58"/>
    <mergeCell ref="AO59:AQ59"/>
    <mergeCell ref="AR57:AT57"/>
    <mergeCell ref="AU57:AW57"/>
    <mergeCell ref="AX57:AY57"/>
    <mergeCell ref="AZ57:BB57"/>
    <mergeCell ref="AR58:AT58"/>
    <mergeCell ref="AU58:AW58"/>
    <mergeCell ref="AX58:AY58"/>
    <mergeCell ref="AZ58:BB58"/>
    <mergeCell ref="AZ59:BB59"/>
    <mergeCell ref="U62:X62"/>
    <mergeCell ref="Y64:AD64"/>
    <mergeCell ref="AL58:AN58"/>
    <mergeCell ref="AO58:AQ58"/>
    <mergeCell ref="AI58:AK58"/>
    <mergeCell ref="AE58:AG58"/>
    <mergeCell ref="U58:X58"/>
    <mergeCell ref="Y58:AD58"/>
    <mergeCell ref="AE64:AH64"/>
    <mergeCell ref="Y59:AD59"/>
    <mergeCell ref="AO70:AQ70"/>
    <mergeCell ref="AL81:AN81"/>
    <mergeCell ref="O59:P59"/>
    <mergeCell ref="O60:P60"/>
    <mergeCell ref="O61:P61"/>
    <mergeCell ref="O62:P62"/>
    <mergeCell ref="AE60:AG60"/>
    <mergeCell ref="U59:X59"/>
    <mergeCell ref="U60:X60"/>
    <mergeCell ref="U61:X61"/>
    <mergeCell ref="A82:B82"/>
    <mergeCell ref="C82:K82"/>
    <mergeCell ref="AX82:AY82"/>
    <mergeCell ref="AX70:AY70"/>
    <mergeCell ref="AL82:AN82"/>
    <mergeCell ref="AO82:AQ82"/>
    <mergeCell ref="AR78:AT80"/>
    <mergeCell ref="AX81:AY81"/>
    <mergeCell ref="AR76:AW76"/>
    <mergeCell ref="AR70:AT70"/>
    <mergeCell ref="AO85:AQ85"/>
    <mergeCell ref="AR85:AT85"/>
    <mergeCell ref="A84:B84"/>
    <mergeCell ref="AU59:AW59"/>
    <mergeCell ref="A83:B83"/>
    <mergeCell ref="C83:K83"/>
    <mergeCell ref="L83:N83"/>
    <mergeCell ref="O83:P83"/>
    <mergeCell ref="Q83:R83"/>
    <mergeCell ref="AI82:AK82"/>
    <mergeCell ref="Q86:R86"/>
    <mergeCell ref="Y86:AD86"/>
    <mergeCell ref="AX85:AY85"/>
    <mergeCell ref="C84:K84"/>
    <mergeCell ref="L84:N84"/>
    <mergeCell ref="O84:P84"/>
    <mergeCell ref="Q84:R84"/>
    <mergeCell ref="C85:K85"/>
    <mergeCell ref="L85:N85"/>
    <mergeCell ref="AE85:AG85"/>
    <mergeCell ref="AE86:AG86"/>
    <mergeCell ref="AL88:AN88"/>
    <mergeCell ref="AL90:AN90"/>
    <mergeCell ref="AE93:AG93"/>
    <mergeCell ref="AI89:AK89"/>
    <mergeCell ref="Y89:AD89"/>
    <mergeCell ref="AE89:AG89"/>
    <mergeCell ref="AL93:AN93"/>
    <mergeCell ref="Y88:AD88"/>
    <mergeCell ref="AE87:AG87"/>
    <mergeCell ref="D174:BB174"/>
    <mergeCell ref="AZ110:BB110"/>
    <mergeCell ref="U92:X92"/>
    <mergeCell ref="AL95:AN95"/>
    <mergeCell ref="AL94:AN94"/>
    <mergeCell ref="AI100:AK100"/>
    <mergeCell ref="AO93:AQ93"/>
    <mergeCell ref="AA169:BB169"/>
    <mergeCell ref="AX106:AY106"/>
    <mergeCell ref="I125:J125"/>
    <mergeCell ref="AZ92:BB92"/>
    <mergeCell ref="AU70:AW70"/>
    <mergeCell ref="AX86:AY86"/>
    <mergeCell ref="AU88:AW88"/>
    <mergeCell ref="A70:B70"/>
    <mergeCell ref="L70:N70"/>
    <mergeCell ref="AE70:AG70"/>
    <mergeCell ref="AI70:AK70"/>
    <mergeCell ref="AL70:AN70"/>
    <mergeCell ref="O89:P89"/>
    <mergeCell ref="A86:B86"/>
    <mergeCell ref="S70:T70"/>
    <mergeCell ref="Q89:R89"/>
    <mergeCell ref="S89:T89"/>
    <mergeCell ref="A88:B88"/>
    <mergeCell ref="C88:K88"/>
    <mergeCell ref="A85:B85"/>
    <mergeCell ref="C86:K86"/>
    <mergeCell ref="L86:N86"/>
    <mergeCell ref="O86:P86"/>
    <mergeCell ref="Q92:R92"/>
    <mergeCell ref="AX88:AY88"/>
    <mergeCell ref="A92:B92"/>
    <mergeCell ref="C92:K92"/>
    <mergeCell ref="L92:N92"/>
    <mergeCell ref="O92:P92"/>
    <mergeCell ref="U89:X89"/>
    <mergeCell ref="S88:T88"/>
    <mergeCell ref="C90:K90"/>
    <mergeCell ref="C89:K89"/>
    <mergeCell ref="AU91:AW91"/>
    <mergeCell ref="AE92:AG92"/>
    <mergeCell ref="U70:X70"/>
    <mergeCell ref="Y70:AC70"/>
    <mergeCell ref="AL89:AN89"/>
    <mergeCell ref="D198:AY198"/>
    <mergeCell ref="S92:T92"/>
    <mergeCell ref="AO88:AQ88"/>
    <mergeCell ref="AR86:AT86"/>
    <mergeCell ref="AU86:AW86"/>
    <mergeCell ref="AE27:AG27"/>
    <mergeCell ref="Y27:AC27"/>
    <mergeCell ref="AX87:AY87"/>
    <mergeCell ref="AR87:AT87"/>
    <mergeCell ref="Y92:AD92"/>
    <mergeCell ref="AO91:AQ91"/>
    <mergeCell ref="AL92:AN92"/>
    <mergeCell ref="AX89:AY89"/>
    <mergeCell ref="AO90:AQ90"/>
    <mergeCell ref="AR91:AT91"/>
    <mergeCell ref="A27:B27"/>
    <mergeCell ref="AI27:AK27"/>
    <mergeCell ref="AL27:AN27"/>
    <mergeCell ref="AO27:AQ27"/>
    <mergeCell ref="AR27:AT27"/>
    <mergeCell ref="AU27:AW27"/>
    <mergeCell ref="O27:P27"/>
    <mergeCell ref="Q27:R27"/>
    <mergeCell ref="S27:T27"/>
    <mergeCell ref="U27:X27"/>
  </mergeCells>
  <printOptions/>
  <pageMargins left="0" right="0" top="0.984251968503937" bottom="0.5905511811023623"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7">
      <selection activeCell="C37" sqref="C37"/>
    </sheetView>
  </sheetViews>
  <sheetFormatPr defaultColWidth="9.00390625" defaultRowHeight="12.75"/>
  <sheetData>
    <row r="1" spans="1:9" ht="15.75">
      <c r="A1" s="517" t="s">
        <v>180</v>
      </c>
      <c r="B1" s="517"/>
      <c r="C1" s="517"/>
      <c r="D1" s="517"/>
      <c r="E1" s="517"/>
      <c r="F1" s="517"/>
      <c r="G1" s="517"/>
      <c r="H1" s="517"/>
      <c r="I1" s="517"/>
    </row>
    <row r="2" spans="1:9" ht="15.75">
      <c r="A2" s="518" t="s">
        <v>181</v>
      </c>
      <c r="B2" s="518"/>
      <c r="C2" s="518"/>
      <c r="D2" s="518"/>
      <c r="E2" s="518"/>
      <c r="F2" s="518"/>
      <c r="G2" s="518"/>
      <c r="H2" s="518"/>
      <c r="I2" s="518"/>
    </row>
    <row r="3" spans="1:9" ht="15.75">
      <c r="A3" s="518" t="s">
        <v>182</v>
      </c>
      <c r="B3" s="518"/>
      <c r="C3" s="518"/>
      <c r="D3" s="518"/>
      <c r="E3" s="518"/>
      <c r="F3" s="518"/>
      <c r="G3" s="518"/>
      <c r="H3" s="518"/>
      <c r="I3" s="518"/>
    </row>
    <row r="4" spans="1:9" ht="15.75">
      <c r="A4" s="515" t="s">
        <v>183</v>
      </c>
      <c r="B4" s="515"/>
      <c r="C4" s="515"/>
      <c r="D4" s="515"/>
      <c r="E4" s="515"/>
      <c r="F4" s="515"/>
      <c r="G4" s="515"/>
      <c r="H4" s="515"/>
      <c r="I4" s="515"/>
    </row>
    <row r="5" spans="1:9" ht="12.75">
      <c r="A5" s="519" t="s">
        <v>184</v>
      </c>
      <c r="B5" s="519"/>
      <c r="C5" s="519"/>
      <c r="D5" s="519"/>
      <c r="E5" s="519"/>
      <c r="F5" s="519"/>
      <c r="G5" s="519"/>
      <c r="H5" s="519"/>
      <c r="I5" s="519"/>
    </row>
    <row r="6" spans="1:9" ht="15.75">
      <c r="A6" s="516"/>
      <c r="B6" s="516"/>
      <c r="C6" s="516"/>
      <c r="D6" s="516"/>
      <c r="E6" s="516"/>
      <c r="F6" s="516"/>
      <c r="G6" s="516"/>
      <c r="H6" s="516"/>
      <c r="I6" s="516"/>
    </row>
    <row r="7" spans="1:9" ht="15.75">
      <c r="A7" s="515" t="s">
        <v>185</v>
      </c>
      <c r="B7" s="515"/>
      <c r="C7" s="515"/>
      <c r="D7" s="515"/>
      <c r="E7" s="515"/>
      <c r="F7" s="515"/>
      <c r="G7" s="515"/>
      <c r="H7" s="515"/>
      <c r="I7" s="515"/>
    </row>
    <row r="8" spans="1:9" ht="15.75">
      <c r="A8" s="516"/>
      <c r="B8" s="516"/>
      <c r="C8" s="516"/>
      <c r="D8" s="516"/>
      <c r="E8" s="516"/>
      <c r="F8" s="516"/>
      <c r="G8" s="516"/>
      <c r="H8" s="516"/>
      <c r="I8" s="516"/>
    </row>
    <row r="9" spans="1:9" ht="15.75">
      <c r="A9" s="516"/>
      <c r="B9" s="516"/>
      <c r="C9" s="516"/>
      <c r="D9" s="516"/>
      <c r="E9" s="516"/>
      <c r="F9" s="516"/>
      <c r="G9" s="516"/>
      <c r="H9" s="516"/>
      <c r="I9" s="516"/>
    </row>
    <row r="10" spans="1:9" ht="15.75">
      <c r="A10" s="513"/>
      <c r="B10" s="513"/>
      <c r="C10" s="513"/>
      <c r="D10" s="513"/>
      <c r="E10" s="513"/>
      <c r="F10" s="513"/>
      <c r="G10" s="513"/>
      <c r="H10" s="513"/>
      <c r="I10" s="513"/>
    </row>
    <row r="11" spans="1:9" ht="15.75">
      <c r="A11" s="513"/>
      <c r="B11" s="513"/>
      <c r="C11" s="513"/>
      <c r="D11" s="513"/>
      <c r="E11" s="513"/>
      <c r="F11" s="513"/>
      <c r="G11" s="513"/>
      <c r="H11" s="513"/>
      <c r="I11" s="513"/>
    </row>
    <row r="12" spans="1:9" ht="15.75">
      <c r="A12" s="513"/>
      <c r="B12" s="513"/>
      <c r="C12" s="513"/>
      <c r="D12" s="513"/>
      <c r="E12" s="513"/>
      <c r="F12" s="513"/>
      <c r="G12" s="513"/>
      <c r="H12" s="513"/>
      <c r="I12" s="513"/>
    </row>
    <row r="13" spans="1:9" ht="15.75">
      <c r="A13" s="513"/>
      <c r="B13" s="513"/>
      <c r="C13" s="513"/>
      <c r="D13" s="513"/>
      <c r="E13" s="513"/>
      <c r="F13" s="513"/>
      <c r="G13" s="513"/>
      <c r="H13" s="513"/>
      <c r="I13" s="513"/>
    </row>
    <row r="14" spans="1:9" ht="18.75">
      <c r="A14" s="512" t="s">
        <v>168</v>
      </c>
      <c r="B14" s="512"/>
      <c r="C14" s="512"/>
      <c r="D14" s="512"/>
      <c r="E14" s="512"/>
      <c r="F14" s="512"/>
      <c r="G14" s="512"/>
      <c r="H14" s="512"/>
      <c r="I14" s="512"/>
    </row>
    <row r="15" spans="1:9" ht="18.75">
      <c r="A15" s="511"/>
      <c r="B15" s="511"/>
      <c r="C15" s="511"/>
      <c r="D15" s="511"/>
      <c r="E15" s="511"/>
      <c r="F15" s="511"/>
      <c r="G15" s="511"/>
      <c r="H15" s="511"/>
      <c r="I15" s="511"/>
    </row>
    <row r="16" spans="1:9" ht="18.75" customHeight="1">
      <c r="A16" s="511" t="s">
        <v>169</v>
      </c>
      <c r="B16" s="511"/>
      <c r="C16" s="511"/>
      <c r="D16" s="511"/>
      <c r="E16" s="511"/>
      <c r="F16" s="511"/>
      <c r="G16" s="511"/>
      <c r="H16" s="511"/>
      <c r="I16" s="511"/>
    </row>
    <row r="17" spans="1:9" ht="18.75" customHeight="1">
      <c r="A17" s="511" t="s">
        <v>170</v>
      </c>
      <c r="B17" s="511"/>
      <c r="C17" s="511"/>
      <c r="D17" s="511"/>
      <c r="E17" s="511"/>
      <c r="F17" s="511"/>
      <c r="G17" s="511"/>
      <c r="H17" s="511"/>
      <c r="I17" s="511"/>
    </row>
    <row r="18" spans="1:9" ht="18.75" customHeight="1">
      <c r="A18" s="514" t="s">
        <v>171</v>
      </c>
      <c r="B18" s="514"/>
      <c r="C18" s="514"/>
      <c r="D18" s="514"/>
      <c r="E18" s="514"/>
      <c r="F18" s="514"/>
      <c r="G18" s="514"/>
      <c r="H18" s="514"/>
      <c r="I18" s="514"/>
    </row>
    <row r="19" spans="1:9" ht="18.75" customHeight="1">
      <c r="A19" s="511" t="s">
        <v>186</v>
      </c>
      <c r="B19" s="511"/>
      <c r="C19" s="511"/>
      <c r="D19" s="511"/>
      <c r="E19" s="511"/>
      <c r="F19" s="511"/>
      <c r="G19" s="511"/>
      <c r="H19" s="511"/>
      <c r="I19" s="511"/>
    </row>
    <row r="20" spans="1:9" ht="18.75" customHeight="1">
      <c r="A20" s="512" t="s">
        <v>177</v>
      </c>
      <c r="B20" s="512"/>
      <c r="C20" s="512"/>
      <c r="D20" s="512"/>
      <c r="E20" s="512"/>
      <c r="F20" s="512"/>
      <c r="G20" s="512"/>
      <c r="H20" s="512"/>
      <c r="I20" s="512"/>
    </row>
    <row r="21" spans="1:9" ht="18.75">
      <c r="A21" s="511" t="s">
        <v>172</v>
      </c>
      <c r="B21" s="511"/>
      <c r="C21" s="511"/>
      <c r="D21" s="511"/>
      <c r="E21" s="511"/>
      <c r="F21" s="511"/>
      <c r="G21" s="511"/>
      <c r="H21" s="511"/>
      <c r="I21" s="511"/>
    </row>
    <row r="22" spans="1:9" ht="18.75">
      <c r="A22" s="511"/>
      <c r="B22" s="511"/>
      <c r="C22" s="511"/>
      <c r="D22" s="511"/>
      <c r="E22" s="511"/>
      <c r="F22" s="511"/>
      <c r="G22" s="511"/>
      <c r="H22" s="511"/>
      <c r="I22" s="511"/>
    </row>
    <row r="23" spans="1:9" ht="18.75">
      <c r="A23" s="520"/>
      <c r="B23" s="520"/>
      <c r="C23" s="520"/>
      <c r="D23" s="520"/>
      <c r="E23" s="520"/>
      <c r="F23" s="520"/>
      <c r="G23" s="520"/>
      <c r="H23" s="520"/>
      <c r="I23" s="520"/>
    </row>
    <row r="24" spans="1:9" ht="18.75">
      <c r="A24" s="521"/>
      <c r="B24" s="521"/>
      <c r="C24" s="521"/>
      <c r="D24" s="521"/>
      <c r="E24" s="521"/>
      <c r="F24" s="521"/>
      <c r="G24" s="521"/>
      <c r="H24" s="521"/>
      <c r="I24" s="521"/>
    </row>
    <row r="25" spans="1:9" ht="18.75">
      <c r="A25" s="521"/>
      <c r="B25" s="521"/>
      <c r="C25" s="521"/>
      <c r="D25" s="521"/>
      <c r="E25" s="521"/>
      <c r="F25" s="521"/>
      <c r="G25" s="521"/>
      <c r="H25" s="521"/>
      <c r="I25" s="521"/>
    </row>
    <row r="26" spans="1:9" ht="18.75">
      <c r="A26" s="521"/>
      <c r="B26" s="521"/>
      <c r="C26" s="521"/>
      <c r="D26" s="521"/>
      <c r="E26" s="521"/>
      <c r="F26" s="521"/>
      <c r="G26" s="521"/>
      <c r="H26" s="521"/>
      <c r="I26" s="521"/>
    </row>
    <row r="27" spans="1:9" ht="18.75">
      <c r="A27" s="522" t="s">
        <v>179</v>
      </c>
      <c r="B27" s="522"/>
      <c r="C27" s="522"/>
      <c r="D27" s="522"/>
      <c r="E27" s="522"/>
      <c r="F27" s="522"/>
      <c r="G27" s="522"/>
      <c r="H27" s="522"/>
      <c r="I27" s="522"/>
    </row>
    <row r="28" spans="1:9" ht="18.75">
      <c r="A28" s="523" t="s">
        <v>173</v>
      </c>
      <c r="B28" s="523"/>
      <c r="C28" s="523"/>
      <c r="D28" s="523"/>
      <c r="E28" s="523"/>
      <c r="F28" s="523"/>
      <c r="G28" s="523"/>
      <c r="H28" s="523"/>
      <c r="I28" s="523"/>
    </row>
    <row r="29" spans="1:9" ht="18.75">
      <c r="A29" s="523" t="s">
        <v>174</v>
      </c>
      <c r="B29" s="523"/>
      <c r="C29" s="523"/>
      <c r="D29" s="523"/>
      <c r="E29" s="523"/>
      <c r="F29" s="523"/>
      <c r="G29" s="523"/>
      <c r="H29" s="523"/>
      <c r="I29" s="523"/>
    </row>
    <row r="30" spans="1:9" ht="18.75">
      <c r="A30" s="524" t="s">
        <v>175</v>
      </c>
      <c r="B30" s="524"/>
      <c r="C30" s="524"/>
      <c r="D30" s="524"/>
      <c r="E30" s="524"/>
      <c r="F30" s="524"/>
      <c r="G30" s="524"/>
      <c r="H30" s="524"/>
      <c r="I30" s="524"/>
    </row>
    <row r="31" spans="1:9" ht="18.75">
      <c r="A31" s="523" t="s">
        <v>176</v>
      </c>
      <c r="B31" s="523"/>
      <c r="C31" s="523"/>
      <c r="D31" s="523"/>
      <c r="E31" s="523"/>
      <c r="F31" s="523"/>
      <c r="G31" s="523"/>
      <c r="H31" s="523"/>
      <c r="I31" s="523"/>
    </row>
    <row r="32" spans="1:9" ht="18.75">
      <c r="A32" s="524" t="s">
        <v>178</v>
      </c>
      <c r="B32" s="524"/>
      <c r="C32" s="524"/>
      <c r="D32" s="524"/>
      <c r="E32" s="524"/>
      <c r="F32" s="524"/>
      <c r="G32" s="524"/>
      <c r="H32" s="524"/>
      <c r="I32" s="524"/>
    </row>
  </sheetData>
  <sheetProtection/>
  <mergeCells count="32">
    <mergeCell ref="A27:I27"/>
    <mergeCell ref="A28:I28"/>
    <mergeCell ref="A29:I29"/>
    <mergeCell ref="A30:I30"/>
    <mergeCell ref="A31:I31"/>
    <mergeCell ref="A32:I32"/>
    <mergeCell ref="A21:I21"/>
    <mergeCell ref="A22:I22"/>
    <mergeCell ref="A23:I23"/>
    <mergeCell ref="A24:I24"/>
    <mergeCell ref="A25:I25"/>
    <mergeCell ref="A26:I26"/>
    <mergeCell ref="A1:I1"/>
    <mergeCell ref="A2:I2"/>
    <mergeCell ref="A3:I3"/>
    <mergeCell ref="A4:I4"/>
    <mergeCell ref="A5:I5"/>
    <mergeCell ref="A6:I6"/>
    <mergeCell ref="A7:I7"/>
    <mergeCell ref="A8:I8"/>
    <mergeCell ref="A9:I9"/>
    <mergeCell ref="A10:I10"/>
    <mergeCell ref="A11:I11"/>
    <mergeCell ref="A12:I12"/>
    <mergeCell ref="A19:I19"/>
    <mergeCell ref="A20:I20"/>
    <mergeCell ref="A13:I13"/>
    <mergeCell ref="A14:I14"/>
    <mergeCell ref="A15:I15"/>
    <mergeCell ref="A16:I16"/>
    <mergeCell ref="A17:I17"/>
    <mergeCell ref="A18:I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Кузнецова Валентина Фёдоровна</dc:creator>
  <cp:keywords/>
  <dc:description/>
  <cp:lastModifiedBy>Владелец</cp:lastModifiedBy>
  <cp:lastPrinted>2018-12-17T04:43:10Z</cp:lastPrinted>
  <dcterms:created xsi:type="dcterms:W3CDTF">2008-07-17T16:03:06Z</dcterms:created>
  <dcterms:modified xsi:type="dcterms:W3CDTF">2019-01-30T09:43:45Z</dcterms:modified>
  <cp:category/>
  <cp:version/>
  <cp:contentType/>
  <cp:contentStatus/>
</cp:coreProperties>
</file>