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0" windowWidth="15150" windowHeight="8220" tabRatio="595"/>
  </bookViews>
  <sheets>
    <sheet name="Лист1" sheetId="1" r:id="rId1"/>
    <sheet name="титульный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Q24" i="1"/>
  <c r="O24"/>
  <c r="AM24"/>
  <c r="AI24"/>
  <c r="AG24"/>
  <c r="AD24"/>
  <c r="AA24"/>
  <c r="Y24"/>
  <c r="U24"/>
  <c r="S24"/>
  <c r="Q43"/>
  <c r="O43"/>
  <c r="S43"/>
  <c r="AM44"/>
  <c r="AJ66"/>
  <c r="AG54"/>
  <c r="AD54"/>
  <c r="AJ62"/>
  <c r="S55"/>
  <c r="S68"/>
  <c r="S69"/>
  <c r="S70"/>
  <c r="S67"/>
  <c r="S66" l="1"/>
  <c r="AM66"/>
  <c r="AM62"/>
  <c r="AM58"/>
  <c r="AM54"/>
  <c r="S42"/>
  <c r="O42" s="1"/>
  <c r="Q42" s="1"/>
  <c r="O41"/>
  <c r="Q41" s="1"/>
  <c r="S37"/>
  <c r="S36"/>
  <c r="O36" s="1"/>
  <c r="Q36" s="1"/>
  <c r="S35"/>
  <c r="O35" s="1"/>
  <c r="Q35" s="1"/>
  <c r="S33"/>
  <c r="O33" s="1"/>
  <c r="Q33" s="1"/>
  <c r="S31"/>
  <c r="O31" s="1"/>
  <c r="Q31" s="1"/>
  <c r="S30"/>
  <c r="O30" s="1"/>
  <c r="Q30" s="1"/>
  <c r="S28"/>
  <c r="O28" s="1"/>
  <c r="Q28" s="1"/>
  <c r="S27"/>
  <c r="O27" s="1"/>
  <c r="Q27" s="1"/>
  <c r="AJ44"/>
  <c r="AG44"/>
  <c r="AD44"/>
  <c r="AA44"/>
  <c r="U44"/>
  <c r="O37" l="1"/>
  <c r="Q37" s="1"/>
  <c r="AM53"/>
  <c r="AM52" s="1"/>
  <c r="AM72" s="1"/>
  <c r="AM73" s="1"/>
  <c r="AG66"/>
  <c r="AD66"/>
  <c r="AA66"/>
  <c r="Y66"/>
  <c r="U66"/>
  <c r="AG62" l="1"/>
  <c r="AD58"/>
  <c r="Q68"/>
  <c r="S49"/>
  <c r="S51"/>
  <c r="O51" s="1"/>
  <c r="Q51" s="1"/>
  <c r="AQ9"/>
  <c r="AQ10"/>
  <c r="AQ8"/>
  <c r="AG58"/>
  <c r="Q70"/>
  <c r="S64"/>
  <c r="Q64" s="1"/>
  <c r="S65"/>
  <c r="Q65" s="1"/>
  <c r="S63"/>
  <c r="S60"/>
  <c r="Q60" s="1"/>
  <c r="S61"/>
  <c r="S59"/>
  <c r="AA54"/>
  <c r="S56"/>
  <c r="S57"/>
  <c r="Q57" s="1"/>
  <c r="S46"/>
  <c r="O46" s="1"/>
  <c r="Q46" s="1"/>
  <c r="S45"/>
  <c r="S47"/>
  <c r="O47" s="1"/>
  <c r="Q47" s="1"/>
  <c r="S48"/>
  <c r="O48" s="1"/>
  <c r="Q48" s="1"/>
  <c r="S50"/>
  <c r="S38"/>
  <c r="T104"/>
  <c r="U54"/>
  <c r="Y44"/>
  <c r="AE11"/>
  <c r="Z11"/>
  <c r="K11"/>
  <c r="S26"/>
  <c r="S34"/>
  <c r="S39"/>
  <c r="S29"/>
  <c r="O29" s="1"/>
  <c r="Q29" s="1"/>
  <c r="C11"/>
  <c r="U11"/>
  <c r="AL11"/>
  <c r="P11"/>
  <c r="U62"/>
  <c r="U58"/>
  <c r="AD62"/>
  <c r="AA62"/>
  <c r="Y62"/>
  <c r="AA58"/>
  <c r="Y58"/>
  <c r="Y54"/>
  <c r="AJ54"/>
  <c r="AJ58"/>
  <c r="S62" l="1"/>
  <c r="S58"/>
  <c r="O50"/>
  <c r="Q50" s="1"/>
  <c r="S44"/>
  <c r="O34"/>
  <c r="Q34" s="1"/>
  <c r="Q56"/>
  <c r="S54"/>
  <c r="AG53"/>
  <c r="AG52" s="1"/>
  <c r="AG72" s="1"/>
  <c r="AG73" s="1"/>
  <c r="AJ53"/>
  <c r="AJ52" s="1"/>
  <c r="AJ72" s="1"/>
  <c r="AJ73" s="1"/>
  <c r="O39"/>
  <c r="Q39" s="1"/>
  <c r="AQ11"/>
  <c r="O45"/>
  <c r="O26"/>
  <c r="O38"/>
  <c r="O67"/>
  <c r="O66" s="1"/>
  <c r="O55"/>
  <c r="O54" s="1"/>
  <c r="O49"/>
  <c r="Q49" s="1"/>
  <c r="O63"/>
  <c r="O62" s="1"/>
  <c r="O59"/>
  <c r="O58" s="1"/>
  <c r="U53"/>
  <c r="U52" s="1"/>
  <c r="Q61"/>
  <c r="Y53"/>
  <c r="Y52" s="1"/>
  <c r="Y72" s="1"/>
  <c r="Y73" s="1"/>
  <c r="AA53"/>
  <c r="AA52" s="1"/>
  <c r="AA72" s="1"/>
  <c r="AA73" s="1"/>
  <c r="AD53"/>
  <c r="AD52" s="1"/>
  <c r="AD72" s="1"/>
  <c r="AD73" s="1"/>
  <c r="S53" l="1"/>
  <c r="S52" s="1"/>
  <c r="S72" s="1"/>
  <c r="U72"/>
  <c r="Q62"/>
  <c r="Q45"/>
  <c r="O44"/>
  <c r="Q26"/>
  <c r="Q44"/>
  <c r="Q66"/>
  <c r="Q38"/>
  <c r="Q55"/>
  <c r="Q67"/>
  <c r="O53"/>
  <c r="O52" s="1"/>
  <c r="Q58"/>
  <c r="Q59"/>
  <c r="Q63"/>
  <c r="Q54"/>
  <c r="Q53" l="1"/>
  <c r="Q52" s="1"/>
  <c r="Q72" l="1"/>
  <c r="O72" l="1"/>
</calcChain>
</file>

<file path=xl/sharedStrings.xml><?xml version="1.0" encoding="utf-8"?>
<sst xmlns="http://schemas.openxmlformats.org/spreadsheetml/2006/main" count="236" uniqueCount="206">
  <si>
    <t>Каникулы</t>
  </si>
  <si>
    <t>недель</t>
  </si>
  <si>
    <t>Недель</t>
  </si>
  <si>
    <t>ИНДЕКС</t>
  </si>
  <si>
    <t>Распределение обязательных учебных занятий по</t>
  </si>
  <si>
    <t>II курс</t>
  </si>
  <si>
    <t>III курс</t>
  </si>
  <si>
    <t>I курс</t>
  </si>
  <si>
    <t>Семестры</t>
  </si>
  <si>
    <t>Иностранный язык</t>
  </si>
  <si>
    <t>Физическая культура</t>
  </si>
  <si>
    <t>Количество</t>
  </si>
  <si>
    <t>ВСЕГО</t>
  </si>
  <si>
    <t>Согласовано</t>
  </si>
  <si>
    <t>Безопасность жизнедеятельности</t>
  </si>
  <si>
    <t>Спортивный зал</t>
  </si>
  <si>
    <t>История</t>
  </si>
  <si>
    <t>Основы безопасности жизнедеятельности</t>
  </si>
  <si>
    <t>Безопасности жизнедеятельности</t>
  </si>
  <si>
    <t>Перечень лабораторий, кабинетов, мастерских</t>
  </si>
  <si>
    <t>Г.М.Левина</t>
  </si>
  <si>
    <t>Максимальная</t>
  </si>
  <si>
    <t>Обязательная аудиторная</t>
  </si>
  <si>
    <t>всего занятий</t>
  </si>
  <si>
    <t>Учебная нагрузка обучающихся (час.)</t>
  </si>
  <si>
    <t>дисциплин и МДК</t>
  </si>
  <si>
    <t>учебной практики</t>
  </si>
  <si>
    <t>экзаменов</t>
  </si>
  <si>
    <t>зачетов</t>
  </si>
  <si>
    <t>ОП.ОО</t>
  </si>
  <si>
    <t>ПМ.01</t>
  </si>
  <si>
    <t>ПМ.02</t>
  </si>
  <si>
    <t>ПМ.03</t>
  </si>
  <si>
    <t>0.00</t>
  </si>
  <si>
    <t>Итого</t>
  </si>
  <si>
    <t>Производственная практика (по профилю специальности)</t>
  </si>
  <si>
    <t>Обучение по учебным циклам</t>
  </si>
  <si>
    <t>Учебная практика</t>
  </si>
  <si>
    <t>Производственная практика (преддипломная)</t>
  </si>
  <si>
    <t>Промежуточная аттестация</t>
  </si>
  <si>
    <t>Каникулярное время</t>
  </si>
  <si>
    <t>Государственная (итоговая) аттестация</t>
  </si>
  <si>
    <t>П.ОО</t>
  </si>
  <si>
    <t>ФК.00</t>
  </si>
  <si>
    <t>Производственная практика</t>
  </si>
  <si>
    <t>ПМ.00</t>
  </si>
  <si>
    <t>Профессиональные модули</t>
  </si>
  <si>
    <t>УП.01.01</t>
  </si>
  <si>
    <t>ПП.01.01</t>
  </si>
  <si>
    <t>УП.02.01</t>
  </si>
  <si>
    <t>ПП.02.01</t>
  </si>
  <si>
    <t>УП.03.01</t>
  </si>
  <si>
    <t>ПП.03.01</t>
  </si>
  <si>
    <t>Всего</t>
  </si>
  <si>
    <t xml:space="preserve">Обучение по </t>
  </si>
  <si>
    <t>дисциплинам и</t>
  </si>
  <si>
    <t xml:space="preserve">междисциплинарным </t>
  </si>
  <si>
    <t>курсам</t>
  </si>
  <si>
    <t>по профилю профессии (специальности)</t>
  </si>
  <si>
    <t>Всего               (по курсам)</t>
  </si>
  <si>
    <t>1. Сводные данные по бюджету времени (в неделях)</t>
  </si>
  <si>
    <t>Формы промежуточной аттестации</t>
  </si>
  <si>
    <t>Самостоятельная учебная работа</t>
  </si>
  <si>
    <t>в т.ч. лаб. и практ. занятий</t>
  </si>
  <si>
    <t>Наименование циклов, дисциплин, профессиональных модулей, МДК, практик</t>
  </si>
  <si>
    <t>МДК.01.01</t>
  </si>
  <si>
    <t>МДК.02.01.</t>
  </si>
  <si>
    <t>МДК 03.01</t>
  </si>
  <si>
    <t>Государственная (итоговая) аттестация:</t>
  </si>
  <si>
    <t>Выпускная квалификационная работа</t>
  </si>
  <si>
    <t>дифференцированные зачетов</t>
  </si>
  <si>
    <t>курсам и семестрам/триместрам (час. в семестр/триместр)</t>
  </si>
  <si>
    <t>Естествознание</t>
  </si>
  <si>
    <t>Экономика</t>
  </si>
  <si>
    <t>География</t>
  </si>
  <si>
    <t>Право</t>
  </si>
  <si>
    <t>Санитария и гигиена</t>
  </si>
  <si>
    <t>ГИА.00</t>
  </si>
  <si>
    <t>Всего:</t>
  </si>
  <si>
    <t>Спортивный комплекс:</t>
  </si>
  <si>
    <t>Открытый стадион широкого профиля с элементами полосы препятствий</t>
  </si>
  <si>
    <t>Залы:</t>
  </si>
  <si>
    <t>Библиотека</t>
  </si>
  <si>
    <t>Актовый зал</t>
  </si>
  <si>
    <t>О.В. Мовчан</t>
  </si>
  <si>
    <t>Л.Б. Дмитриева</t>
  </si>
  <si>
    <t xml:space="preserve">
Место для стрельбы</t>
  </si>
  <si>
    <t>и других помещений</t>
  </si>
  <si>
    <t xml:space="preserve">производственной практики </t>
  </si>
  <si>
    <t>Математика</t>
  </si>
  <si>
    <t>Экономические и правовые основы профессиональной деятельности</t>
  </si>
  <si>
    <t>Основы физиологии кожи и волос</t>
  </si>
  <si>
    <t>Специальный рисунок</t>
  </si>
  <si>
    <t>Выполнение стрижек и укладок волос</t>
  </si>
  <si>
    <t>Стрижки и укладки волос</t>
  </si>
  <si>
    <t>Химическая завивка волос</t>
  </si>
  <si>
    <t>Выполнение химической завивки волос</t>
  </si>
  <si>
    <t>Окрашивание волос</t>
  </si>
  <si>
    <t>ПМ.04</t>
  </si>
  <si>
    <t>УП.04.01</t>
  </si>
  <si>
    <t>ПП.04.01</t>
  </si>
  <si>
    <t>Оформление причесок</t>
  </si>
  <si>
    <t>Искусство прически</t>
  </si>
  <si>
    <t>Материаловедение</t>
  </si>
  <si>
    <t>Медико-биологических дисциплин</t>
  </si>
  <si>
    <t>Специального рисунка</t>
  </si>
  <si>
    <t>Мастерские</t>
  </si>
  <si>
    <t>Парикмахерская-мастерская</t>
  </si>
  <si>
    <t>Читальный зал</t>
  </si>
  <si>
    <t>Русский язык и литература</t>
  </si>
  <si>
    <t>Социально-экономических дисциплин</t>
  </si>
  <si>
    <t>Математики</t>
  </si>
  <si>
    <t>Информатики и ИКТ</t>
  </si>
  <si>
    <t>Физики</t>
  </si>
  <si>
    <t>Общественных дисциплин</t>
  </si>
  <si>
    <t>Технология парикмахерских дел</t>
  </si>
  <si>
    <t>Основы культуры профессионального общения</t>
  </si>
  <si>
    <t>«_____»____________ 20 __ г.</t>
  </si>
  <si>
    <t>УЧЕБНЫЙ ПЛАН</t>
  </si>
  <si>
    <t>основной профессиональной образовательной программы</t>
  </si>
  <si>
    <t>ГБОУ СПО « Дзержинский индустриально-коммерческий техникум»</t>
  </si>
  <si>
    <r>
      <t>Квалификация:</t>
    </r>
    <r>
      <rPr>
        <sz val="14"/>
        <rFont val="Times New Roman"/>
        <family val="1"/>
        <charset val="204"/>
      </rPr>
      <t xml:space="preserve"> Парикмахер</t>
    </r>
  </si>
  <si>
    <r>
      <t>Форма обучения</t>
    </r>
    <r>
      <rPr>
        <sz val="14"/>
        <rFont val="Times New Roman"/>
        <family val="1"/>
        <charset val="204"/>
      </rPr>
      <t xml:space="preserve"> - очная</t>
    </r>
  </si>
  <si>
    <r>
      <t>на базе основного общего</t>
    </r>
    <r>
      <rPr>
        <sz val="18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образования</t>
    </r>
  </si>
  <si>
    <r>
      <t>Профиль получаемого профессионального образования</t>
    </r>
    <r>
      <rPr>
        <sz val="14"/>
        <rFont val="Times New Roman"/>
        <family val="1"/>
        <charset val="204"/>
      </rPr>
      <t xml:space="preserve"> </t>
    </r>
  </si>
  <si>
    <t>социально-экономический</t>
  </si>
  <si>
    <t>Государственная итоговая аттестация</t>
  </si>
  <si>
    <t>__________________ С.В.Баканова</t>
  </si>
  <si>
    <t>ОП.01</t>
  </si>
  <si>
    <t>ОП.02</t>
  </si>
  <si>
    <t>ОП.03</t>
  </si>
  <si>
    <t>ОП.04</t>
  </si>
  <si>
    <t>ОП.05</t>
  </si>
  <si>
    <t>ОП.06</t>
  </si>
  <si>
    <t>ОП.07</t>
  </si>
  <si>
    <r>
      <t xml:space="preserve">преддипломная </t>
    </r>
    <r>
      <rPr>
        <sz val="9"/>
        <rFont val="Times New Roman"/>
        <family val="1"/>
        <charset val="204"/>
      </rPr>
      <t>(для СПО)</t>
    </r>
  </si>
  <si>
    <r>
      <t xml:space="preserve">3.План учебного процесса </t>
    </r>
    <r>
      <rPr>
        <sz val="9"/>
        <rFont val="Times New Roman"/>
        <family val="1"/>
        <charset val="204"/>
      </rPr>
      <t>(для ОПОП НПО)</t>
    </r>
  </si>
  <si>
    <t xml:space="preserve">                                                               Утверждаю</t>
  </si>
  <si>
    <r>
      <t xml:space="preserve">                                                                          ___________________ / </t>
    </r>
    <r>
      <rPr>
        <u/>
        <sz val="12"/>
        <rFont val="Times New Roman"/>
        <family val="1"/>
        <charset val="204"/>
      </rPr>
      <t>Е.А.Скребков/</t>
    </r>
  </si>
  <si>
    <r>
      <rPr>
        <sz val="12"/>
        <rFont val="Times New Roman"/>
        <family val="1"/>
        <charset val="204"/>
      </rPr>
      <t xml:space="preserve">                                                                              </t>
    </r>
    <r>
      <rPr>
        <u/>
        <sz val="12"/>
        <rFont val="Times New Roman"/>
        <family val="1"/>
        <charset val="204"/>
      </rPr>
      <t xml:space="preserve"> директор ГБОУ СПО «Дзержинский </t>
    </r>
  </si>
  <si>
    <r>
      <rPr>
        <sz val="12"/>
        <rFont val="Times New Roman"/>
        <family val="1"/>
        <charset val="204"/>
      </rPr>
      <t xml:space="preserve">                                                                        </t>
    </r>
    <r>
      <rPr>
        <u/>
        <sz val="12"/>
        <rFont val="Times New Roman"/>
        <family val="1"/>
        <charset val="204"/>
      </rPr>
      <t xml:space="preserve"> индустриально-коммерческий техникум</t>
    </r>
  </si>
  <si>
    <t>__________________ О.В.Коняшова</t>
  </si>
  <si>
    <t>Выполнение окрашивания волос</t>
  </si>
  <si>
    <t xml:space="preserve">подготовки квалифицированных рабочих, служащих  </t>
  </si>
  <si>
    <t xml:space="preserve">по профессии </t>
  </si>
  <si>
    <t>43.01.02 Парикмахер</t>
  </si>
  <si>
    <t>Общеобразовательный учебный цикл</t>
  </si>
  <si>
    <t>Общепрофессиональный учебный цикл</t>
  </si>
  <si>
    <t>Профессиональный учебный цикл</t>
  </si>
  <si>
    <r>
      <t xml:space="preserve">Консультации </t>
    </r>
    <r>
      <rPr>
        <sz val="10"/>
        <rFont val="Times New Roman"/>
        <family val="1"/>
        <charset val="204"/>
      </rPr>
      <t>на учебную группу: из расчета 4 часа на одного обучающегося на каждый учебный год</t>
    </r>
  </si>
  <si>
    <t>Обществознание</t>
  </si>
  <si>
    <t>Экология</t>
  </si>
  <si>
    <t xml:space="preserve">Информатика </t>
  </si>
  <si>
    <t>Основы предпринимательской деятельности</t>
  </si>
  <si>
    <t>2 нед.</t>
  </si>
  <si>
    <t xml:space="preserve"> -,  ДЗ, -, ДЗ, -, - </t>
  </si>
  <si>
    <t>З, З, З, ДЗ, -, -</t>
  </si>
  <si>
    <t xml:space="preserve"> -,  ДЗ,  -,   -, -</t>
  </si>
  <si>
    <t xml:space="preserve"> -,  -,  -,  Э, -, -</t>
  </si>
  <si>
    <t xml:space="preserve"> -, -,  -,  -, ДЗ, -</t>
  </si>
  <si>
    <t xml:space="preserve"> -,  ДЗ, -,  -, -, - </t>
  </si>
  <si>
    <t>Основы профессиональной дееятельности</t>
  </si>
  <si>
    <t>Общие</t>
  </si>
  <si>
    <t>ОУД</t>
  </si>
  <si>
    <t>ОУД.01</t>
  </si>
  <si>
    <t>ОУД.02</t>
  </si>
  <si>
    <t>ОУД.03</t>
  </si>
  <si>
    <t>ОУД.04</t>
  </si>
  <si>
    <t>ОУД.05</t>
  </si>
  <si>
    <t>ОУД.06</t>
  </si>
  <si>
    <t>По выбору из обязательных предметных областей</t>
  </si>
  <si>
    <t>ОУД.07</t>
  </si>
  <si>
    <t>ОУД.11</t>
  </si>
  <si>
    <t>ОУД.12</t>
  </si>
  <si>
    <t>ОУД.13</t>
  </si>
  <si>
    <t>ОУД.14</t>
  </si>
  <si>
    <t>ОУД.16</t>
  </si>
  <si>
    <t>ОУД.17</t>
  </si>
  <si>
    <t>Дополнительные</t>
  </si>
  <si>
    <t xml:space="preserve"> -, -  , -,  Эк, -, -</t>
  </si>
  <si>
    <t xml:space="preserve"> -,   -,  -, ДЗ,  -, -</t>
  </si>
  <si>
    <t xml:space="preserve"> -, -, ДЗ,  -, -, -</t>
  </si>
  <si>
    <t xml:space="preserve"> -, -,  -, ДЗ,  -, -</t>
  </si>
  <si>
    <t xml:space="preserve">  -,  -,  -, -, Эк, -</t>
  </si>
  <si>
    <t xml:space="preserve">  -,  -,  -, -, Дз, -</t>
  </si>
  <si>
    <t>-, -, -, -, Дз, -</t>
  </si>
  <si>
    <t>-, -, -, -, -, Дз</t>
  </si>
  <si>
    <t>-, -, -, -, -, Эк</t>
  </si>
  <si>
    <t>МДК.04.01</t>
  </si>
  <si>
    <t>УД</t>
  </si>
  <si>
    <t>0З/8Дз/4Эк</t>
  </si>
  <si>
    <t>1З/9ДЗ/4Эк</t>
  </si>
  <si>
    <t xml:space="preserve"> -,  -, -, ДЗ, - , -</t>
  </si>
  <si>
    <t>0З/2ДЗ/0Э</t>
  </si>
  <si>
    <t xml:space="preserve"> -,  ДЗ, -, -, Э, - </t>
  </si>
  <si>
    <t xml:space="preserve"> -,  -,  -,  З, ДЗ, -</t>
  </si>
  <si>
    <t>4З/23ДЗ/8Э</t>
  </si>
  <si>
    <t>3З/12ДЗ/4Э</t>
  </si>
  <si>
    <r>
      <t>Нормативный срок освоения ОПОП</t>
    </r>
    <r>
      <rPr>
        <sz val="14"/>
        <rFont val="Times New Roman"/>
        <family val="1"/>
        <charset val="204"/>
      </rPr>
      <t xml:space="preserve"> – 2 год. 10 мес.</t>
    </r>
  </si>
  <si>
    <t>Основы искусства визажа</t>
  </si>
  <si>
    <t>с 18.06 по 30.06 2018 г.</t>
  </si>
  <si>
    <t>__________________ О.Ю.Луканова</t>
  </si>
  <si>
    <t>Председатели методических комиссий:                                                                Зам. директора по УР:____________________</t>
  </si>
  <si>
    <t>УД.18</t>
  </si>
  <si>
    <t>УД.19</t>
  </si>
  <si>
    <t>УД.20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</si>
</sst>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2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3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justify"/>
    </xf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 applyFill="1"/>
    <xf numFmtId="0" fontId="3" fillId="0" borderId="0" xfId="0" applyFont="1" applyBorder="1" applyAlignment="1"/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0" fillId="0" borderId="0" xfId="0" applyAlignment="1">
      <alignment vertical="justify"/>
    </xf>
    <xf numFmtId="0" fontId="0" fillId="0" borderId="0" xfId="0" applyAlignment="1">
      <alignment vertical="justify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 vertical="justify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left" vertical="top"/>
    </xf>
    <xf numFmtId="49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8" xfId="0" applyFont="1" applyBorder="1" applyAlignment="1"/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 vertical="justify"/>
    </xf>
    <xf numFmtId="0" fontId="5" fillId="0" borderId="0" xfId="0" applyFont="1" applyBorder="1" applyAlignment="1"/>
    <xf numFmtId="0" fontId="4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justify"/>
    </xf>
    <xf numFmtId="0" fontId="4" fillId="0" borderId="0" xfId="0" applyFont="1" applyAlignment="1">
      <alignment vertical="justify"/>
    </xf>
    <xf numFmtId="0" fontId="4" fillId="0" borderId="0" xfId="0" applyFont="1" applyAlignment="1"/>
    <xf numFmtId="0" fontId="4" fillId="0" borderId="1" xfId="0" applyFont="1" applyBorder="1" applyAlignment="1"/>
    <xf numFmtId="0" fontId="0" fillId="0" borderId="0" xfId="0"/>
    <xf numFmtId="0" fontId="6" fillId="0" borderId="1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/>
    <xf numFmtId="0" fontId="2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8" xfId="0" applyFont="1" applyBorder="1" applyAlignment="1"/>
    <xf numFmtId="0" fontId="4" fillId="0" borderId="12" xfId="0" applyFont="1" applyBorder="1"/>
    <xf numFmtId="0" fontId="4" fillId="0" borderId="10" xfId="0" applyFont="1" applyBorder="1"/>
    <xf numFmtId="0" fontId="6" fillId="0" borderId="10" xfId="0" applyFont="1" applyBorder="1"/>
    <xf numFmtId="0" fontId="6" fillId="0" borderId="9" xfId="0" applyFont="1" applyBorder="1"/>
    <xf numFmtId="0" fontId="6" fillId="0" borderId="1" xfId="0" applyFont="1" applyBorder="1"/>
    <xf numFmtId="0" fontId="6" fillId="0" borderId="13" xfId="0" applyFont="1" applyBorder="1"/>
    <xf numFmtId="0" fontId="6" fillId="0" borderId="1" xfId="0" applyFont="1" applyBorder="1" applyAlignment="1"/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/>
    <xf numFmtId="0" fontId="5" fillId="0" borderId="0" xfId="0" applyFont="1" applyAlignment="1">
      <alignment vertical="top" wrapText="1"/>
    </xf>
    <xf numFmtId="0" fontId="5" fillId="0" borderId="8" xfId="0" applyFont="1" applyFill="1" applyBorder="1" applyAlignment="1"/>
    <xf numFmtId="0" fontId="2" fillId="0" borderId="21" xfId="0" applyFont="1" applyBorder="1" applyAlignment="1"/>
    <xf numFmtId="0" fontId="5" fillId="0" borderId="21" xfId="0" applyFont="1" applyBorder="1" applyAlignment="1"/>
    <xf numFmtId="0" fontId="2" fillId="0" borderId="6" xfId="0" applyFont="1" applyBorder="1" applyAlignment="1"/>
    <xf numFmtId="0" fontId="4" fillId="0" borderId="0" xfId="0" applyFont="1" applyAlignment="1">
      <alignment horizontal="left" vertical="justify"/>
    </xf>
    <xf numFmtId="0" fontId="6" fillId="0" borderId="0" xfId="0" applyFont="1" applyAlignment="1">
      <alignment horizontal="center"/>
    </xf>
    <xf numFmtId="0" fontId="5" fillId="0" borderId="9" xfId="0" applyFont="1" applyBorder="1" applyAlignment="1"/>
    <xf numFmtId="0" fontId="5" fillId="0" borderId="1" xfId="0" applyFont="1" applyBorder="1" applyAlignment="1"/>
    <xf numFmtId="0" fontId="5" fillId="0" borderId="2" xfId="0" applyFont="1" applyBorder="1" applyAlignment="1"/>
    <xf numFmtId="0" fontId="0" fillId="0" borderId="0" xfId="0"/>
    <xf numFmtId="0" fontId="0" fillId="0" borderId="0" xfId="0"/>
    <xf numFmtId="0" fontId="0" fillId="0" borderId="8" xfId="0" applyBorder="1"/>
    <xf numFmtId="0" fontId="0" fillId="0" borderId="6" xfId="0" applyBorder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8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8" xfId="0" applyFont="1" applyFill="1" applyBorder="1" applyAlignment="1">
      <alignment vertical="center" wrapText="1"/>
    </xf>
    <xf numFmtId="0" fontId="18" fillId="0" borderId="0" xfId="0" applyFont="1" applyFill="1" applyBorder="1" applyAlignment="1"/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/>
    </xf>
    <xf numFmtId="0" fontId="18" fillId="0" borderId="0" xfId="0" applyFont="1"/>
    <xf numFmtId="0" fontId="8" fillId="0" borderId="0" xfId="0" applyFont="1"/>
    <xf numFmtId="0" fontId="18" fillId="0" borderId="4" xfId="0" applyFont="1" applyBorder="1"/>
    <xf numFmtId="0" fontId="18" fillId="0" borderId="3" xfId="0" applyFont="1" applyBorder="1"/>
    <xf numFmtId="0" fontId="18" fillId="0" borderId="5" xfId="0" applyFont="1" applyBorder="1"/>
    <xf numFmtId="0" fontId="18" fillId="0" borderId="0" xfId="0" applyFont="1" applyBorder="1"/>
    <xf numFmtId="0" fontId="8" fillId="0" borderId="0" xfId="0" applyFont="1" applyFill="1" applyBorder="1" applyAlignment="1">
      <alignment horizontal="center" vertical="center" readingOrder="1"/>
    </xf>
    <xf numFmtId="0" fontId="18" fillId="0" borderId="0" xfId="0" applyFont="1" applyFill="1" applyBorder="1" applyAlignment="1">
      <alignment horizontal="center" vertical="center" readingOrder="1"/>
    </xf>
    <xf numFmtId="0" fontId="18" fillId="2" borderId="0" xfId="0" applyFont="1" applyFill="1" applyBorder="1" applyAlignment="1">
      <alignment horizontal="center"/>
    </xf>
    <xf numFmtId="0" fontId="8" fillId="0" borderId="8" xfId="0" applyFont="1" applyBorder="1" applyAlignment="1"/>
    <xf numFmtId="0" fontId="18" fillId="0" borderId="0" xfId="0" applyFont="1" applyFill="1"/>
    <xf numFmtId="0" fontId="18" fillId="2" borderId="8" xfId="0" applyFont="1" applyFill="1" applyBorder="1" applyAlignment="1">
      <alignment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18" fillId="0" borderId="8" xfId="0" applyFont="1" applyBorder="1" applyAlignment="1">
      <alignment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18" fillId="0" borderId="8" xfId="0" applyFont="1" applyFill="1" applyBorder="1" applyAlignment="1">
      <alignment vertical="center"/>
    </xf>
    <xf numFmtId="0" fontId="18" fillId="0" borderId="8" xfId="0" applyFont="1" applyBorder="1" applyAlignment="1"/>
    <xf numFmtId="0" fontId="0" fillId="0" borderId="0" xfId="0"/>
    <xf numFmtId="0" fontId="20" fillId="0" borderId="0" xfId="0" applyFont="1"/>
    <xf numFmtId="0" fontId="21" fillId="0" borderId="0" xfId="0" applyFont="1"/>
    <xf numFmtId="0" fontId="18" fillId="2" borderId="8" xfId="0" applyFont="1" applyFill="1" applyBorder="1" applyAlignment="1">
      <alignment horizontal="center" vertical="center" wrapText="1"/>
    </xf>
    <xf numFmtId="0" fontId="0" fillId="0" borderId="0" xfId="0"/>
    <xf numFmtId="0" fontId="18" fillId="2" borderId="9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vertical="center"/>
    </xf>
    <xf numFmtId="1" fontId="18" fillId="2" borderId="9" xfId="0" applyNumberFormat="1" applyFont="1" applyFill="1" applyBorder="1" applyAlignment="1">
      <alignment horizontal="center" vertical="center" wrapText="1"/>
    </xf>
    <xf numFmtId="1" fontId="18" fillId="0" borderId="2" xfId="0" applyNumberFormat="1" applyFont="1" applyBorder="1" applyAlignment="1">
      <alignment vertical="center"/>
    </xf>
    <xf numFmtId="0" fontId="0" fillId="0" borderId="0" xfId="0"/>
    <xf numFmtId="0" fontId="0" fillId="0" borderId="0" xfId="0"/>
    <xf numFmtId="0" fontId="18" fillId="2" borderId="9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0" borderId="1" xfId="0" applyFont="1" applyBorder="1"/>
    <xf numFmtId="0" fontId="18" fillId="0" borderId="2" xfId="0" applyFont="1" applyBorder="1"/>
    <xf numFmtId="0" fontId="18" fillId="2" borderId="9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" fontId="18" fillId="0" borderId="9" xfId="0" applyNumberFormat="1" applyFont="1" applyFill="1" applyBorder="1" applyAlignment="1">
      <alignment horizontal="center" vertical="center"/>
    </xf>
    <xf numFmtId="1" fontId="18" fillId="0" borderId="2" xfId="0" applyNumberFormat="1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vertical="center"/>
    </xf>
    <xf numFmtId="0" fontId="18" fillId="0" borderId="8" xfId="0" applyFont="1" applyBorder="1" applyAlignment="1">
      <alignment horizontal="center"/>
    </xf>
    <xf numFmtId="0" fontId="18" fillId="0" borderId="8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" fontId="8" fillId="0" borderId="9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" fontId="18" fillId="2" borderId="9" xfId="0" applyNumberFormat="1" applyFont="1" applyFill="1" applyBorder="1" applyAlignment="1">
      <alignment horizontal="center" vertical="center" wrapText="1"/>
    </xf>
    <xf numFmtId="1" fontId="18" fillId="0" borderId="2" xfId="0" applyNumberFormat="1" applyFont="1" applyBorder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/>
    </xf>
    <xf numFmtId="0" fontId="8" fillId="0" borderId="9" xfId="0" applyFont="1" applyFill="1" applyBorder="1" applyAlignment="1">
      <alignment horizontal="center" vertical="center" readingOrder="1"/>
    </xf>
    <xf numFmtId="0" fontId="8" fillId="0" borderId="1" xfId="0" applyFont="1" applyBorder="1" applyAlignment="1">
      <alignment horizontal="center" readingOrder="1"/>
    </xf>
    <xf numFmtId="0" fontId="8" fillId="0" borderId="2" xfId="0" applyFont="1" applyBorder="1" applyAlignment="1">
      <alignment horizontal="center" readingOrder="1"/>
    </xf>
    <xf numFmtId="0" fontId="18" fillId="2" borderId="9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Border="1"/>
    <xf numFmtId="0" fontId="18" fillId="0" borderId="2" xfId="0" applyNumberFormat="1" applyFont="1" applyBorder="1"/>
    <xf numFmtId="0" fontId="18" fillId="0" borderId="9" xfId="0" applyFont="1" applyBorder="1" applyAlignment="1">
      <alignment horizontal="left" vertical="center" wrapText="1"/>
    </xf>
    <xf numFmtId="1" fontId="8" fillId="0" borderId="9" xfId="0" applyNumberFormat="1" applyFont="1" applyFill="1" applyBorder="1" applyAlignment="1">
      <alignment horizontal="center" vertical="center" readingOrder="1"/>
    </xf>
    <xf numFmtId="0" fontId="8" fillId="0" borderId="2" xfId="0" applyFont="1" applyBorder="1"/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1" fontId="18" fillId="0" borderId="9" xfId="0" applyNumberFormat="1" applyFont="1" applyFill="1" applyBorder="1" applyAlignment="1">
      <alignment horizontal="center" vertical="center" wrapText="1"/>
    </xf>
    <xf numFmtId="1" fontId="18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0" borderId="2" xfId="0" applyFont="1" applyBorder="1" applyAlignment="1">
      <alignment vertical="center"/>
    </xf>
    <xf numFmtId="0" fontId="18" fillId="0" borderId="9" xfId="0" applyFont="1" applyBorder="1" applyAlignment="1">
      <alignment vertical="center" wrapText="1"/>
    </xf>
    <xf numFmtId="0" fontId="18" fillId="0" borderId="9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1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18" fillId="0" borderId="9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18" fillId="0" borderId="8" xfId="0" applyFont="1" applyBorder="1" applyAlignment="1">
      <alignment horizontal="left" vertical="center"/>
    </xf>
    <xf numFmtId="1" fontId="8" fillId="0" borderId="9" xfId="0" applyNumberFormat="1" applyFont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1" fillId="0" borderId="0" xfId="0" applyFont="1"/>
    <xf numFmtId="0" fontId="21" fillId="0" borderId="18" xfId="0" applyFont="1" applyBorder="1"/>
    <xf numFmtId="0" fontId="18" fillId="0" borderId="8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textRotation="90"/>
    </xf>
    <xf numFmtId="0" fontId="18" fillId="0" borderId="8" xfId="0" applyFont="1" applyBorder="1" applyAlignment="1">
      <alignment horizontal="left"/>
    </xf>
    <xf numFmtId="0" fontId="8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top"/>
    </xf>
    <xf numFmtId="0" fontId="18" fillId="0" borderId="2" xfId="0" applyFont="1" applyBorder="1" applyAlignment="1">
      <alignment horizontal="left" vertical="top"/>
    </xf>
    <xf numFmtId="49" fontId="18" fillId="2" borderId="9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Border="1"/>
    <xf numFmtId="49" fontId="18" fillId="0" borderId="2" xfId="0" applyNumberFormat="1" applyFont="1" applyBorder="1"/>
    <xf numFmtId="0" fontId="18" fillId="0" borderId="1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1" fontId="18" fillId="0" borderId="9" xfId="0" applyNumberFormat="1" applyFont="1" applyBorder="1" applyAlignment="1">
      <alignment horizontal="center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8" fillId="0" borderId="9" xfId="0" applyFont="1" applyFill="1" applyBorder="1" applyAlignment="1">
      <alignment horizontal="center" vertical="center" textRotation="90" readingOrder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9" xfId="0" applyNumberFormat="1" applyFont="1" applyBorder="1" applyAlignment="1">
      <alignment horizontal="center" readingOrder="1"/>
    </xf>
    <xf numFmtId="0" fontId="8" fillId="0" borderId="4" xfId="0" applyFont="1" applyBorder="1" applyAlignment="1">
      <alignment horizontal="center" vertical="center" textRotation="90" wrapText="1" readingOrder="1"/>
    </xf>
    <xf numFmtId="0" fontId="8" fillId="0" borderId="17" xfId="0" applyFont="1" applyBorder="1" applyAlignment="1">
      <alignment horizontal="center" vertical="center" textRotation="90" wrapText="1" readingOrder="1"/>
    </xf>
    <xf numFmtId="0" fontId="8" fillId="0" borderId="5" xfId="0" applyFont="1" applyBorder="1" applyAlignment="1">
      <alignment horizontal="center" vertical="center" textRotation="90" wrapText="1" readingOrder="1"/>
    </xf>
    <xf numFmtId="0" fontId="8" fillId="0" borderId="18" xfId="0" applyFont="1" applyBorder="1" applyAlignment="1">
      <alignment horizontal="center" vertical="center" textRotation="90" wrapText="1" readingOrder="1"/>
    </xf>
    <xf numFmtId="0" fontId="8" fillId="0" borderId="19" xfId="0" applyFont="1" applyBorder="1" applyAlignment="1">
      <alignment horizontal="center" vertical="center" textRotation="90" wrapText="1" readingOrder="1"/>
    </xf>
    <xf numFmtId="0" fontId="8" fillId="0" borderId="20" xfId="0" applyFont="1" applyBorder="1" applyAlignment="1">
      <alignment horizontal="center" vertical="center" textRotation="90" wrapText="1" readingOrder="1"/>
    </xf>
    <xf numFmtId="0" fontId="8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 readingOrder="1"/>
    </xf>
    <xf numFmtId="0" fontId="8" fillId="0" borderId="2" xfId="0" applyFont="1" applyFill="1" applyBorder="1" applyAlignment="1">
      <alignment horizontal="center" vertical="center" readingOrder="1"/>
    </xf>
    <xf numFmtId="0" fontId="8" fillId="0" borderId="8" xfId="0" applyFont="1" applyFill="1" applyBorder="1" applyAlignment="1">
      <alignment horizontal="center" vertical="center" readingOrder="1"/>
    </xf>
    <xf numFmtId="0" fontId="18" fillId="0" borderId="4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textRotation="90" wrapText="1" readingOrder="1"/>
    </xf>
    <xf numFmtId="0" fontId="8" fillId="0" borderId="0" xfId="0" applyFont="1" applyBorder="1" applyAlignment="1">
      <alignment horizontal="center" vertical="center" textRotation="90" wrapText="1" readingOrder="1"/>
    </xf>
    <xf numFmtId="0" fontId="8" fillId="0" borderId="7" xfId="0" applyFont="1" applyBorder="1" applyAlignment="1">
      <alignment horizontal="center" vertical="center" textRotation="90" wrapText="1" readingOrder="1"/>
    </xf>
    <xf numFmtId="0" fontId="19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textRotation="90" readingOrder="1"/>
    </xf>
    <xf numFmtId="0" fontId="8" fillId="0" borderId="17" xfId="0" applyFont="1" applyBorder="1" applyAlignment="1">
      <alignment horizontal="center" vertical="center" textRotation="90" readingOrder="1"/>
    </xf>
    <xf numFmtId="0" fontId="8" fillId="0" borderId="5" xfId="0" applyFont="1" applyBorder="1" applyAlignment="1">
      <alignment horizontal="center" vertical="center" textRotation="90" readingOrder="1"/>
    </xf>
    <xf numFmtId="0" fontId="8" fillId="0" borderId="18" xfId="0" applyFont="1" applyBorder="1" applyAlignment="1">
      <alignment horizontal="center" vertical="center" textRotation="90" readingOrder="1"/>
    </xf>
    <xf numFmtId="0" fontId="8" fillId="0" borderId="19" xfId="0" applyFont="1" applyBorder="1" applyAlignment="1">
      <alignment horizontal="center" vertical="center" textRotation="90" readingOrder="1"/>
    </xf>
    <xf numFmtId="0" fontId="8" fillId="0" borderId="20" xfId="0" applyFont="1" applyBorder="1" applyAlignment="1">
      <alignment horizontal="center" vertical="center" textRotation="90" readingOrder="1"/>
    </xf>
    <xf numFmtId="0" fontId="8" fillId="0" borderId="1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 readingOrder="1"/>
    </xf>
    <xf numFmtId="0" fontId="8" fillId="0" borderId="3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19" xfId="0" applyFont="1" applyBorder="1" applyAlignment="1">
      <alignment horizontal="center" vertical="center" wrapText="1" readingOrder="1"/>
    </xf>
    <xf numFmtId="0" fontId="8" fillId="0" borderId="7" xfId="0" applyFont="1" applyBorder="1" applyAlignment="1">
      <alignment horizontal="center" vertical="center" wrapText="1" readingOrder="1"/>
    </xf>
    <xf numFmtId="0" fontId="8" fillId="0" borderId="20" xfId="0" applyFont="1" applyBorder="1" applyAlignment="1">
      <alignment horizontal="center" vertical="center" wrapText="1" readingOrder="1"/>
    </xf>
    <xf numFmtId="0" fontId="8" fillId="0" borderId="21" xfId="0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 vertical="center" readingOrder="1"/>
    </xf>
    <xf numFmtId="1" fontId="8" fillId="0" borderId="2" xfId="0" applyNumberFormat="1" applyFont="1" applyFill="1" applyBorder="1" applyAlignment="1">
      <alignment horizontal="center" vertical="center" readingOrder="1"/>
    </xf>
    <xf numFmtId="0" fontId="2" fillId="0" borderId="0" xfId="0" applyFont="1"/>
    <xf numFmtId="0" fontId="6" fillId="0" borderId="2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0" xfId="0" applyAlignment="1">
      <alignment horizontal="left" vertical="justify"/>
    </xf>
    <xf numFmtId="0" fontId="6" fillId="0" borderId="11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4" fillId="0" borderId="0" xfId="0" applyFont="1" applyAlignment="1">
      <alignment horizontal="left" indent="15"/>
    </xf>
    <xf numFmtId="0" fontId="13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/>
    <xf numFmtId="0" fontId="9" fillId="0" borderId="0" xfId="0" applyFont="1" applyAlignment="1">
      <alignment horizontal="left" indent="15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 indent="15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47"/>
  <sheetViews>
    <sheetView tabSelected="1" topLeftCell="A55" zoomScaleNormal="100" workbookViewId="0">
      <selection activeCell="AP74" sqref="AP74:AP75"/>
    </sheetView>
  </sheetViews>
  <sheetFormatPr defaultRowHeight="12.75"/>
  <cols>
    <col min="1" max="1" width="5.5703125" customWidth="1"/>
    <col min="2" max="2" width="5.28515625" customWidth="1"/>
    <col min="3" max="6" width="3.42578125" customWidth="1"/>
    <col min="7" max="8" width="3.85546875" customWidth="1"/>
    <col min="9" max="9" width="4.28515625" customWidth="1"/>
    <col min="10" max="10" width="3" customWidth="1"/>
    <col min="11" max="11" width="2.7109375" customWidth="1"/>
    <col min="12" max="12" width="2.42578125" customWidth="1"/>
    <col min="13" max="13" width="3.28515625" customWidth="1"/>
    <col min="14" max="14" width="3.7109375" customWidth="1"/>
    <col min="15" max="15" width="2.85546875" customWidth="1"/>
    <col min="16" max="16" width="2.42578125" customWidth="1"/>
    <col min="17" max="17" width="3" customWidth="1"/>
    <col min="18" max="18" width="3.7109375" customWidth="1"/>
    <col min="19" max="19" width="2.7109375" customWidth="1"/>
    <col min="20" max="20" width="4" customWidth="1"/>
    <col min="21" max="23" width="2.28515625" customWidth="1"/>
    <col min="24" max="24" width="1.5703125" customWidth="1"/>
    <col min="25" max="25" width="3.7109375" customWidth="1"/>
    <col min="26" max="26" width="3.42578125" customWidth="1"/>
    <col min="27" max="27" width="3" customWidth="1"/>
    <col min="28" max="28" width="3.140625" customWidth="1"/>
    <col min="29" max="29" width="2.5703125" customWidth="1"/>
    <col min="30" max="30" width="2.85546875" customWidth="1"/>
    <col min="31" max="31" width="2.28515625" customWidth="1"/>
    <col min="32" max="32" width="3.5703125" customWidth="1"/>
    <col min="33" max="33" width="2.42578125" customWidth="1"/>
    <col min="34" max="34" width="4" customWidth="1"/>
    <col min="35" max="35" width="2.42578125" hidden="1" customWidth="1"/>
    <col min="36" max="36" width="2.42578125" customWidth="1"/>
    <col min="37" max="37" width="2.7109375" customWidth="1"/>
    <col min="38" max="38" width="3.85546875" customWidth="1"/>
    <col min="39" max="39" width="3.28515625" customWidth="1"/>
    <col min="40" max="40" width="3.42578125" customWidth="1"/>
    <col min="41" max="41" width="5.5703125" customWidth="1"/>
    <col min="42" max="42" width="4.85546875" customWidth="1"/>
    <col min="43" max="43" width="2.140625" customWidth="1"/>
    <col min="44" max="44" width="1.5703125" customWidth="1"/>
    <col min="45" max="45" width="2.140625" customWidth="1"/>
    <col min="46" max="47" width="1.85546875" customWidth="1"/>
    <col min="48" max="48" width="2.140625" customWidth="1"/>
    <col min="49" max="49" width="1" customWidth="1"/>
    <col min="50" max="50" width="2.140625" customWidth="1"/>
    <col min="51" max="51" width="2.42578125" customWidth="1"/>
    <col min="52" max="52" width="2.7109375" customWidth="1"/>
    <col min="53" max="53" width="3.42578125" customWidth="1"/>
  </cols>
  <sheetData>
    <row r="1" spans="1:53">
      <c r="A1" s="6"/>
      <c r="B1" s="4"/>
      <c r="C1" s="4"/>
      <c r="D1" s="4"/>
      <c r="E1" s="4"/>
      <c r="F1" s="4"/>
      <c r="G1" s="4"/>
      <c r="H1" s="4"/>
      <c r="I1" s="6"/>
      <c r="J1" s="7"/>
      <c r="K1" s="7"/>
      <c r="L1" s="9"/>
      <c r="M1" s="9"/>
      <c r="N1" s="9"/>
      <c r="O1" s="9"/>
      <c r="P1" s="9"/>
      <c r="Q1" s="9"/>
      <c r="R1" s="10"/>
      <c r="S1" s="30"/>
      <c r="T1" s="30"/>
      <c r="U1" s="9"/>
      <c r="V1" s="9"/>
      <c r="W1" s="4"/>
      <c r="X1" s="4"/>
      <c r="Y1" s="4"/>
      <c r="Z1" s="4"/>
      <c r="AA1" s="4"/>
      <c r="AB1" s="4"/>
      <c r="AC1" s="4"/>
      <c r="AD1" s="10"/>
      <c r="AE1" s="31"/>
      <c r="AF1" s="9"/>
      <c r="AG1" s="9"/>
      <c r="AH1" s="9"/>
      <c r="AI1" s="9"/>
      <c r="AJ1" s="17"/>
      <c r="AK1" s="17"/>
      <c r="AL1" s="17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4"/>
      <c r="AZ1" s="4"/>
      <c r="BA1" s="4"/>
    </row>
    <row r="2" spans="1:53">
      <c r="A2" s="91"/>
      <c r="B2" s="91"/>
      <c r="C2" s="92" t="s">
        <v>60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</row>
    <row r="3" spans="1:53" ht="12.75" customHeight="1">
      <c r="A3" s="93"/>
      <c r="B3" s="94"/>
      <c r="C3" s="170" t="s">
        <v>54</v>
      </c>
      <c r="D3" s="171"/>
      <c r="E3" s="171"/>
      <c r="F3" s="171"/>
      <c r="G3" s="171"/>
      <c r="H3" s="171"/>
      <c r="I3" s="171"/>
      <c r="J3" s="172"/>
      <c r="K3" s="173" t="s">
        <v>37</v>
      </c>
      <c r="L3" s="174"/>
      <c r="M3" s="174"/>
      <c r="N3" s="174"/>
      <c r="O3" s="175"/>
      <c r="P3" s="216" t="s">
        <v>44</v>
      </c>
      <c r="Q3" s="217"/>
      <c r="R3" s="217"/>
      <c r="S3" s="217"/>
      <c r="T3" s="217"/>
      <c r="U3" s="217"/>
      <c r="V3" s="217"/>
      <c r="W3" s="217"/>
      <c r="X3" s="217"/>
      <c r="Y3" s="217"/>
      <c r="Z3" s="159" t="s">
        <v>39</v>
      </c>
      <c r="AA3" s="159"/>
      <c r="AB3" s="159"/>
      <c r="AC3" s="159"/>
      <c r="AD3" s="159"/>
      <c r="AE3" s="159" t="s">
        <v>41</v>
      </c>
      <c r="AF3" s="159"/>
      <c r="AG3" s="159"/>
      <c r="AH3" s="159"/>
      <c r="AI3" s="159"/>
      <c r="AJ3" s="159"/>
      <c r="AK3" s="159"/>
      <c r="AL3" s="173" t="s">
        <v>0</v>
      </c>
      <c r="AM3" s="174"/>
      <c r="AN3" s="174"/>
      <c r="AO3" s="174"/>
      <c r="AP3" s="175"/>
      <c r="AQ3" s="173" t="s">
        <v>59</v>
      </c>
      <c r="AR3" s="174"/>
      <c r="AS3" s="174"/>
      <c r="AT3" s="174"/>
      <c r="AU3" s="174"/>
      <c r="AV3" s="175"/>
      <c r="AY3" s="7"/>
      <c r="AZ3" s="7"/>
      <c r="BA3" s="7"/>
    </row>
    <row r="4" spans="1:53">
      <c r="A4" s="95"/>
      <c r="B4" s="96"/>
      <c r="C4" s="189" t="s">
        <v>55</v>
      </c>
      <c r="D4" s="190"/>
      <c r="E4" s="190"/>
      <c r="F4" s="190"/>
      <c r="G4" s="190"/>
      <c r="H4" s="190"/>
      <c r="I4" s="190"/>
      <c r="J4" s="191"/>
      <c r="K4" s="176"/>
      <c r="L4" s="177"/>
      <c r="M4" s="177"/>
      <c r="N4" s="177"/>
      <c r="O4" s="178"/>
      <c r="P4" s="173" t="s">
        <v>58</v>
      </c>
      <c r="Q4" s="174"/>
      <c r="R4" s="174"/>
      <c r="S4" s="174"/>
      <c r="T4" s="175"/>
      <c r="U4" s="173" t="s">
        <v>135</v>
      </c>
      <c r="V4" s="174"/>
      <c r="W4" s="174"/>
      <c r="X4" s="174"/>
      <c r="Y4" s="174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76"/>
      <c r="AM4" s="177"/>
      <c r="AN4" s="177"/>
      <c r="AO4" s="177"/>
      <c r="AP4" s="178"/>
      <c r="AQ4" s="176"/>
      <c r="AR4" s="177"/>
      <c r="AS4" s="177"/>
      <c r="AT4" s="177"/>
      <c r="AU4" s="177"/>
      <c r="AV4" s="178"/>
      <c r="AY4" s="4"/>
      <c r="AZ4" s="4"/>
      <c r="BA4" s="4"/>
    </row>
    <row r="5" spans="1:53">
      <c r="A5" s="95"/>
      <c r="B5" s="96"/>
      <c r="C5" s="189" t="s">
        <v>56</v>
      </c>
      <c r="D5" s="190"/>
      <c r="E5" s="190"/>
      <c r="F5" s="190"/>
      <c r="G5" s="190"/>
      <c r="H5" s="190"/>
      <c r="I5" s="190"/>
      <c r="J5" s="191"/>
      <c r="K5" s="176"/>
      <c r="L5" s="177"/>
      <c r="M5" s="177"/>
      <c r="N5" s="177"/>
      <c r="O5" s="178"/>
      <c r="P5" s="176"/>
      <c r="Q5" s="177"/>
      <c r="R5" s="177"/>
      <c r="S5" s="177"/>
      <c r="T5" s="178"/>
      <c r="U5" s="176"/>
      <c r="V5" s="177"/>
      <c r="W5" s="177"/>
      <c r="X5" s="177"/>
      <c r="Y5" s="177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76"/>
      <c r="AM5" s="177"/>
      <c r="AN5" s="177"/>
      <c r="AO5" s="177"/>
      <c r="AP5" s="178"/>
      <c r="AQ5" s="176"/>
      <c r="AR5" s="177"/>
      <c r="AS5" s="177"/>
      <c r="AT5" s="177"/>
      <c r="AU5" s="177"/>
      <c r="AV5" s="178"/>
      <c r="AY5" s="4"/>
      <c r="AZ5" s="4"/>
      <c r="BA5" s="4"/>
    </row>
    <row r="6" spans="1:53">
      <c r="A6" s="95"/>
      <c r="B6" s="96"/>
      <c r="C6" s="192" t="s">
        <v>57</v>
      </c>
      <c r="D6" s="193"/>
      <c r="E6" s="193"/>
      <c r="F6" s="193"/>
      <c r="G6" s="193"/>
      <c r="H6" s="193"/>
      <c r="I6" s="193"/>
      <c r="J6" s="194"/>
      <c r="K6" s="176"/>
      <c r="L6" s="177"/>
      <c r="M6" s="177"/>
      <c r="N6" s="177"/>
      <c r="O6" s="178"/>
      <c r="P6" s="176"/>
      <c r="Q6" s="177"/>
      <c r="R6" s="177"/>
      <c r="S6" s="177"/>
      <c r="T6" s="178"/>
      <c r="U6" s="176"/>
      <c r="V6" s="177"/>
      <c r="W6" s="177"/>
      <c r="X6" s="177"/>
      <c r="Y6" s="177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22"/>
      <c r="AM6" s="323"/>
      <c r="AN6" s="323"/>
      <c r="AO6" s="323"/>
      <c r="AP6" s="324"/>
      <c r="AQ6" s="322"/>
      <c r="AR6" s="323"/>
      <c r="AS6" s="323"/>
      <c r="AT6" s="323"/>
      <c r="AU6" s="323"/>
      <c r="AV6" s="324"/>
      <c r="AY6" s="4"/>
      <c r="AZ6" s="4"/>
      <c r="BA6" s="4"/>
    </row>
    <row r="7" spans="1:53">
      <c r="A7" s="293">
        <v>1</v>
      </c>
      <c r="B7" s="293"/>
      <c r="C7" s="192">
        <v>2</v>
      </c>
      <c r="D7" s="193"/>
      <c r="E7" s="193"/>
      <c r="F7" s="193"/>
      <c r="G7" s="193"/>
      <c r="H7" s="193"/>
      <c r="I7" s="193"/>
      <c r="J7" s="194"/>
      <c r="K7" s="293">
        <v>3</v>
      </c>
      <c r="L7" s="293"/>
      <c r="M7" s="293"/>
      <c r="N7" s="293"/>
      <c r="O7" s="293"/>
      <c r="P7" s="293">
        <v>4</v>
      </c>
      <c r="Q7" s="293"/>
      <c r="R7" s="293"/>
      <c r="S7" s="293"/>
      <c r="T7" s="293"/>
      <c r="U7" s="315">
        <v>5</v>
      </c>
      <c r="V7" s="315"/>
      <c r="W7" s="315"/>
      <c r="X7" s="315"/>
      <c r="Y7" s="315"/>
      <c r="Z7" s="293">
        <v>6</v>
      </c>
      <c r="AA7" s="293"/>
      <c r="AB7" s="293"/>
      <c r="AC7" s="293"/>
      <c r="AD7" s="293"/>
      <c r="AE7" s="293">
        <v>7</v>
      </c>
      <c r="AF7" s="293"/>
      <c r="AG7" s="293"/>
      <c r="AH7" s="293"/>
      <c r="AI7" s="293"/>
      <c r="AJ7" s="293"/>
      <c r="AK7" s="293"/>
      <c r="AL7" s="275">
        <v>8</v>
      </c>
      <c r="AM7" s="294"/>
      <c r="AN7" s="294"/>
      <c r="AO7" s="294"/>
      <c r="AP7" s="295"/>
      <c r="AQ7" s="275">
        <v>9</v>
      </c>
      <c r="AR7" s="294"/>
      <c r="AS7" s="294"/>
      <c r="AT7" s="294"/>
      <c r="AU7" s="294"/>
      <c r="AV7" s="295"/>
      <c r="BA7" s="4"/>
    </row>
    <row r="8" spans="1:53">
      <c r="A8" s="201">
        <v>1</v>
      </c>
      <c r="B8" s="203"/>
      <c r="C8" s="201">
        <v>40</v>
      </c>
      <c r="D8" s="202"/>
      <c r="E8" s="202"/>
      <c r="F8" s="202"/>
      <c r="G8" s="202"/>
      <c r="H8" s="202"/>
      <c r="I8" s="202"/>
      <c r="J8" s="203"/>
      <c r="K8" s="204">
        <v>0</v>
      </c>
      <c r="L8" s="205"/>
      <c r="M8" s="205"/>
      <c r="N8" s="205"/>
      <c r="O8" s="206"/>
      <c r="P8" s="204">
        <v>0</v>
      </c>
      <c r="Q8" s="205"/>
      <c r="R8" s="205"/>
      <c r="S8" s="205"/>
      <c r="T8" s="206"/>
      <c r="U8" s="204"/>
      <c r="V8" s="205"/>
      <c r="W8" s="205"/>
      <c r="X8" s="205"/>
      <c r="Y8" s="206"/>
      <c r="Z8" s="144">
        <v>1</v>
      </c>
      <c r="AA8" s="144"/>
      <c r="AB8" s="144"/>
      <c r="AC8" s="144"/>
      <c r="AD8" s="144"/>
      <c r="AE8" s="201"/>
      <c r="AF8" s="202"/>
      <c r="AG8" s="202"/>
      <c r="AH8" s="202"/>
      <c r="AI8" s="202"/>
      <c r="AJ8" s="202"/>
      <c r="AK8" s="203"/>
      <c r="AL8" s="201">
        <v>11</v>
      </c>
      <c r="AM8" s="202"/>
      <c r="AN8" s="202"/>
      <c r="AO8" s="202"/>
      <c r="AP8" s="203"/>
      <c r="AQ8" s="201">
        <f>C8+K8+P8+Z8+AE8+AL8</f>
        <v>52</v>
      </c>
      <c r="AR8" s="202"/>
      <c r="AS8" s="202"/>
      <c r="AT8" s="202"/>
      <c r="AU8" s="202"/>
      <c r="AV8" s="203"/>
      <c r="AY8" s="23"/>
      <c r="AZ8" s="23"/>
      <c r="BA8" s="6"/>
    </row>
    <row r="9" spans="1:53">
      <c r="A9" s="201">
        <v>2</v>
      </c>
      <c r="B9" s="203"/>
      <c r="C9" s="201">
        <v>29</v>
      </c>
      <c r="D9" s="202"/>
      <c r="E9" s="202"/>
      <c r="F9" s="202"/>
      <c r="G9" s="202"/>
      <c r="H9" s="202"/>
      <c r="I9" s="202"/>
      <c r="J9" s="203"/>
      <c r="K9" s="201">
        <v>5</v>
      </c>
      <c r="L9" s="202"/>
      <c r="M9" s="202"/>
      <c r="N9" s="202"/>
      <c r="O9" s="203"/>
      <c r="P9" s="201">
        <v>5</v>
      </c>
      <c r="Q9" s="202"/>
      <c r="R9" s="202"/>
      <c r="S9" s="202"/>
      <c r="T9" s="203"/>
      <c r="U9" s="201"/>
      <c r="V9" s="202"/>
      <c r="W9" s="202"/>
      <c r="X9" s="202"/>
      <c r="Y9" s="203"/>
      <c r="Z9" s="144">
        <v>2</v>
      </c>
      <c r="AA9" s="144"/>
      <c r="AB9" s="144"/>
      <c r="AC9" s="144"/>
      <c r="AD9" s="144"/>
      <c r="AE9" s="201"/>
      <c r="AF9" s="202"/>
      <c r="AG9" s="202"/>
      <c r="AH9" s="202"/>
      <c r="AI9" s="202"/>
      <c r="AJ9" s="202"/>
      <c r="AK9" s="203"/>
      <c r="AL9" s="201">
        <v>11</v>
      </c>
      <c r="AM9" s="202"/>
      <c r="AN9" s="202"/>
      <c r="AO9" s="202"/>
      <c r="AP9" s="203"/>
      <c r="AQ9" s="201">
        <f t="shared" ref="AQ9:AQ10" si="0">C9+K9+P9+Z9+AE9+AL9</f>
        <v>52</v>
      </c>
      <c r="AR9" s="202"/>
      <c r="AS9" s="202"/>
      <c r="AT9" s="202"/>
      <c r="AU9" s="202"/>
      <c r="AV9" s="203"/>
      <c r="AY9" s="22"/>
      <c r="AZ9" s="22"/>
      <c r="BA9" s="6"/>
    </row>
    <row r="10" spans="1:53">
      <c r="A10" s="201">
        <v>3</v>
      </c>
      <c r="B10" s="203"/>
      <c r="C10" s="201">
        <v>8</v>
      </c>
      <c r="D10" s="202"/>
      <c r="E10" s="202"/>
      <c r="F10" s="202"/>
      <c r="G10" s="202"/>
      <c r="H10" s="202"/>
      <c r="I10" s="202"/>
      <c r="J10" s="203"/>
      <c r="K10" s="201">
        <v>6</v>
      </c>
      <c r="L10" s="202"/>
      <c r="M10" s="202"/>
      <c r="N10" s="202"/>
      <c r="O10" s="203"/>
      <c r="P10" s="201">
        <v>23</v>
      </c>
      <c r="Q10" s="202"/>
      <c r="R10" s="202"/>
      <c r="S10" s="202"/>
      <c r="T10" s="203"/>
      <c r="U10" s="201"/>
      <c r="V10" s="202"/>
      <c r="W10" s="202"/>
      <c r="X10" s="202"/>
      <c r="Y10" s="203"/>
      <c r="Z10" s="144">
        <v>2</v>
      </c>
      <c r="AA10" s="144"/>
      <c r="AB10" s="144"/>
      <c r="AC10" s="144"/>
      <c r="AD10" s="144"/>
      <c r="AE10" s="201">
        <v>2</v>
      </c>
      <c r="AF10" s="202"/>
      <c r="AG10" s="202"/>
      <c r="AH10" s="202"/>
      <c r="AI10" s="202"/>
      <c r="AJ10" s="202"/>
      <c r="AK10" s="203"/>
      <c r="AL10" s="201">
        <v>2</v>
      </c>
      <c r="AM10" s="202"/>
      <c r="AN10" s="202"/>
      <c r="AO10" s="202"/>
      <c r="AP10" s="203"/>
      <c r="AQ10" s="201">
        <f t="shared" si="0"/>
        <v>43</v>
      </c>
      <c r="AR10" s="202"/>
      <c r="AS10" s="202"/>
      <c r="AT10" s="202"/>
      <c r="AU10" s="202"/>
      <c r="AV10" s="203"/>
      <c r="AY10" s="28"/>
      <c r="AZ10" s="28"/>
      <c r="BA10" s="6"/>
    </row>
    <row r="11" spans="1:53">
      <c r="A11" s="201" t="s">
        <v>53</v>
      </c>
      <c r="B11" s="203"/>
      <c r="C11" s="201">
        <f>SUM(C8:C10)</f>
        <v>77</v>
      </c>
      <c r="D11" s="202"/>
      <c r="E11" s="202"/>
      <c r="F11" s="202"/>
      <c r="G11" s="202"/>
      <c r="H11" s="202"/>
      <c r="I11" s="202"/>
      <c r="J11" s="203"/>
      <c r="K11" s="201">
        <f>SUM(K8:O10)</f>
        <v>11</v>
      </c>
      <c r="L11" s="202"/>
      <c r="M11" s="202"/>
      <c r="N11" s="202"/>
      <c r="O11" s="203"/>
      <c r="P11" s="201">
        <f>P8+P9+P10</f>
        <v>28</v>
      </c>
      <c r="Q11" s="202"/>
      <c r="R11" s="202"/>
      <c r="S11" s="202"/>
      <c r="T11" s="203"/>
      <c r="U11" s="201">
        <f>U8+U9+U10</f>
        <v>0</v>
      </c>
      <c r="V11" s="202"/>
      <c r="W11" s="202"/>
      <c r="X11" s="202"/>
      <c r="Y11" s="203"/>
      <c r="Z11" s="144">
        <f>SUM(Z8:AD10)</f>
        <v>5</v>
      </c>
      <c r="AA11" s="144"/>
      <c r="AB11" s="144"/>
      <c r="AC11" s="144"/>
      <c r="AD11" s="144"/>
      <c r="AE11" s="201">
        <f>SUM(AE8:AK10)</f>
        <v>2</v>
      </c>
      <c r="AF11" s="202"/>
      <c r="AG11" s="202"/>
      <c r="AH11" s="202"/>
      <c r="AI11" s="202"/>
      <c r="AJ11" s="202"/>
      <c r="AK11" s="202"/>
      <c r="AL11" s="201">
        <f>SUM(AL8:AL10)</f>
        <v>24</v>
      </c>
      <c r="AM11" s="202"/>
      <c r="AN11" s="202"/>
      <c r="AO11" s="202"/>
      <c r="AP11" s="203"/>
      <c r="AQ11" s="201">
        <f>SUM(AQ8:AV10)</f>
        <v>147</v>
      </c>
      <c r="AR11" s="202"/>
      <c r="AS11" s="202"/>
      <c r="AT11" s="202"/>
      <c r="AU11" s="202"/>
      <c r="AV11" s="203"/>
      <c r="AY11" s="8"/>
      <c r="AZ11" s="6"/>
      <c r="BA11" s="6"/>
    </row>
    <row r="12" spans="1:53" ht="15.75" customHeight="1">
      <c r="A12" s="92" t="s">
        <v>136</v>
      </c>
      <c r="B12" s="92"/>
      <c r="C12" s="92"/>
      <c r="D12" s="92"/>
      <c r="E12" s="92"/>
      <c r="F12" s="92"/>
      <c r="G12" s="92"/>
      <c r="H12" s="92"/>
      <c r="I12" s="92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Y12" s="7"/>
      <c r="AZ12" s="7"/>
    </row>
    <row r="13" spans="1:53" ht="17.25" customHeight="1">
      <c r="A13" s="316" t="s">
        <v>3</v>
      </c>
      <c r="B13" s="317"/>
      <c r="C13" s="173" t="s">
        <v>64</v>
      </c>
      <c r="D13" s="174"/>
      <c r="E13" s="174"/>
      <c r="F13" s="174"/>
      <c r="G13" s="174"/>
      <c r="H13" s="174"/>
      <c r="I13" s="175"/>
      <c r="J13" s="277" t="s">
        <v>61</v>
      </c>
      <c r="K13" s="278"/>
      <c r="L13" s="278"/>
      <c r="M13" s="278"/>
      <c r="N13" s="279"/>
      <c r="O13" s="328" t="s">
        <v>24</v>
      </c>
      <c r="P13" s="329"/>
      <c r="Q13" s="329"/>
      <c r="R13" s="329"/>
      <c r="S13" s="329"/>
      <c r="T13" s="329"/>
      <c r="U13" s="329"/>
      <c r="V13" s="329"/>
      <c r="W13" s="329"/>
      <c r="X13" s="330"/>
      <c r="Y13" s="325" t="s">
        <v>4</v>
      </c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7"/>
      <c r="AP13" s="80"/>
      <c r="AQ13" s="80"/>
      <c r="AR13" s="78"/>
      <c r="AS13" s="91"/>
      <c r="AT13" s="91"/>
      <c r="AU13" s="91"/>
      <c r="AV13" s="91"/>
    </row>
    <row r="14" spans="1:53" ht="15.75" customHeight="1">
      <c r="A14" s="318"/>
      <c r="B14" s="319"/>
      <c r="C14" s="176"/>
      <c r="D14" s="177"/>
      <c r="E14" s="177"/>
      <c r="F14" s="177"/>
      <c r="G14" s="177"/>
      <c r="H14" s="177"/>
      <c r="I14" s="178"/>
      <c r="J14" s="280"/>
      <c r="K14" s="281"/>
      <c r="L14" s="281"/>
      <c r="M14" s="281"/>
      <c r="N14" s="282"/>
      <c r="O14" s="331"/>
      <c r="P14" s="332"/>
      <c r="Q14" s="332"/>
      <c r="R14" s="332"/>
      <c r="S14" s="332"/>
      <c r="T14" s="332"/>
      <c r="U14" s="332"/>
      <c r="V14" s="332"/>
      <c r="W14" s="332"/>
      <c r="X14" s="333"/>
      <c r="Y14" s="192" t="s">
        <v>71</v>
      </c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4"/>
      <c r="AP14" s="307"/>
      <c r="AQ14" s="84"/>
      <c r="AR14" s="79"/>
      <c r="AS14" s="91"/>
      <c r="AT14" s="91"/>
      <c r="AU14" s="91"/>
      <c r="AV14" s="91"/>
    </row>
    <row r="15" spans="1:53" ht="11.25" customHeight="1">
      <c r="A15" s="318"/>
      <c r="B15" s="319"/>
      <c r="C15" s="176"/>
      <c r="D15" s="177"/>
      <c r="E15" s="177"/>
      <c r="F15" s="177"/>
      <c r="G15" s="177"/>
      <c r="H15" s="177"/>
      <c r="I15" s="178"/>
      <c r="J15" s="280"/>
      <c r="K15" s="281"/>
      <c r="L15" s="281"/>
      <c r="M15" s="281"/>
      <c r="N15" s="282"/>
      <c r="O15" s="287" t="s">
        <v>21</v>
      </c>
      <c r="P15" s="288"/>
      <c r="Q15" s="287" t="s">
        <v>62</v>
      </c>
      <c r="R15" s="288"/>
      <c r="S15" s="328" t="s">
        <v>22</v>
      </c>
      <c r="T15" s="329"/>
      <c r="U15" s="329"/>
      <c r="V15" s="329"/>
      <c r="W15" s="329"/>
      <c r="X15" s="330"/>
      <c r="Y15" s="275" t="s">
        <v>7</v>
      </c>
      <c r="Z15" s="294"/>
      <c r="AA15" s="294"/>
      <c r="AB15" s="294"/>
      <c r="AC15" s="295"/>
      <c r="AD15" s="275" t="s">
        <v>5</v>
      </c>
      <c r="AE15" s="294"/>
      <c r="AF15" s="294"/>
      <c r="AG15" s="294"/>
      <c r="AH15" s="294"/>
      <c r="AI15" s="295"/>
      <c r="AJ15" s="275" t="s">
        <v>6</v>
      </c>
      <c r="AK15" s="294"/>
      <c r="AL15" s="294"/>
      <c r="AM15" s="294"/>
      <c r="AN15" s="294"/>
      <c r="AO15" s="295"/>
      <c r="AP15" s="307"/>
      <c r="AQ15" s="84"/>
      <c r="AR15" s="80"/>
      <c r="AS15" s="91"/>
      <c r="AT15" s="91"/>
      <c r="AU15" s="91"/>
      <c r="AV15" s="91"/>
    </row>
    <row r="16" spans="1:53" ht="12.75" customHeight="1">
      <c r="A16" s="318"/>
      <c r="B16" s="319"/>
      <c r="C16" s="176"/>
      <c r="D16" s="177"/>
      <c r="E16" s="177"/>
      <c r="F16" s="177"/>
      <c r="G16" s="177"/>
      <c r="H16" s="177"/>
      <c r="I16" s="178"/>
      <c r="J16" s="280"/>
      <c r="K16" s="281"/>
      <c r="L16" s="281"/>
      <c r="M16" s="281"/>
      <c r="N16" s="282"/>
      <c r="O16" s="289"/>
      <c r="P16" s="290"/>
      <c r="Q16" s="289"/>
      <c r="R16" s="290"/>
      <c r="S16" s="331"/>
      <c r="T16" s="332"/>
      <c r="U16" s="332"/>
      <c r="V16" s="332"/>
      <c r="W16" s="332"/>
      <c r="X16" s="333"/>
      <c r="Y16" s="201" t="s">
        <v>8</v>
      </c>
      <c r="Z16" s="202"/>
      <c r="AA16" s="202"/>
      <c r="AB16" s="202"/>
      <c r="AC16" s="203"/>
      <c r="AD16" s="201" t="s">
        <v>8</v>
      </c>
      <c r="AE16" s="202"/>
      <c r="AF16" s="202"/>
      <c r="AG16" s="202"/>
      <c r="AH16" s="202"/>
      <c r="AI16" s="203"/>
      <c r="AJ16" s="201" t="s">
        <v>8</v>
      </c>
      <c r="AK16" s="202"/>
      <c r="AL16" s="202"/>
      <c r="AM16" s="202"/>
      <c r="AN16" s="202"/>
      <c r="AO16" s="203"/>
      <c r="AP16" s="307"/>
      <c r="AQ16" s="84"/>
      <c r="AR16" s="81"/>
      <c r="AS16" s="91"/>
      <c r="AT16" s="91"/>
      <c r="AU16" s="91"/>
      <c r="AV16" s="91"/>
    </row>
    <row r="17" spans="1:48">
      <c r="A17" s="318"/>
      <c r="B17" s="319"/>
      <c r="C17" s="176"/>
      <c r="D17" s="177"/>
      <c r="E17" s="177"/>
      <c r="F17" s="177"/>
      <c r="G17" s="177"/>
      <c r="H17" s="177"/>
      <c r="I17" s="178"/>
      <c r="J17" s="280"/>
      <c r="K17" s="281"/>
      <c r="L17" s="281"/>
      <c r="M17" s="281"/>
      <c r="N17" s="282"/>
      <c r="O17" s="289"/>
      <c r="P17" s="290"/>
      <c r="Q17" s="289"/>
      <c r="R17" s="290"/>
      <c r="S17" s="287" t="s">
        <v>23</v>
      </c>
      <c r="T17" s="312"/>
      <c r="U17" s="287" t="s">
        <v>63</v>
      </c>
      <c r="V17" s="312"/>
      <c r="W17" s="312"/>
      <c r="X17" s="288"/>
      <c r="Y17" s="299">
        <v>1</v>
      </c>
      <c r="Z17" s="300"/>
      <c r="AA17" s="299">
        <v>2</v>
      </c>
      <c r="AB17" s="300"/>
      <c r="AC17" s="301"/>
      <c r="AD17" s="299">
        <v>3</v>
      </c>
      <c r="AE17" s="300"/>
      <c r="AF17" s="301"/>
      <c r="AG17" s="299">
        <v>4</v>
      </c>
      <c r="AH17" s="300"/>
      <c r="AI17" s="301"/>
      <c r="AJ17" s="299">
        <v>5</v>
      </c>
      <c r="AK17" s="300"/>
      <c r="AL17" s="301"/>
      <c r="AM17" s="201">
        <v>6</v>
      </c>
      <c r="AN17" s="202"/>
      <c r="AO17" s="203"/>
      <c r="AP17" s="80"/>
      <c r="AQ17" s="80"/>
      <c r="AR17" s="81"/>
      <c r="AS17" s="91"/>
      <c r="AT17" s="91"/>
      <c r="AU17" s="91"/>
      <c r="AV17" s="91"/>
    </row>
    <row r="18" spans="1:48" ht="12.75" customHeight="1">
      <c r="A18" s="318"/>
      <c r="B18" s="319"/>
      <c r="C18" s="176"/>
      <c r="D18" s="177"/>
      <c r="E18" s="177"/>
      <c r="F18" s="177"/>
      <c r="G18" s="177"/>
      <c r="H18" s="177"/>
      <c r="I18" s="178"/>
      <c r="J18" s="280"/>
      <c r="K18" s="281"/>
      <c r="L18" s="281"/>
      <c r="M18" s="281"/>
      <c r="N18" s="282"/>
      <c r="O18" s="289"/>
      <c r="P18" s="290"/>
      <c r="Q18" s="289"/>
      <c r="R18" s="290"/>
      <c r="S18" s="289"/>
      <c r="T18" s="313"/>
      <c r="U18" s="289"/>
      <c r="V18" s="313"/>
      <c r="W18" s="313"/>
      <c r="X18" s="290"/>
      <c r="Y18" s="170" t="s">
        <v>11</v>
      </c>
      <c r="Z18" s="171"/>
      <c r="AA18" s="171"/>
      <c r="AB18" s="171"/>
      <c r="AC18" s="172"/>
      <c r="AD18" s="170" t="s">
        <v>11</v>
      </c>
      <c r="AE18" s="171"/>
      <c r="AF18" s="171"/>
      <c r="AG18" s="171"/>
      <c r="AH18" s="171"/>
      <c r="AI18" s="172"/>
      <c r="AJ18" s="170" t="s">
        <v>11</v>
      </c>
      <c r="AK18" s="171"/>
      <c r="AL18" s="171"/>
      <c r="AM18" s="171"/>
      <c r="AN18" s="171"/>
      <c r="AO18" s="172"/>
      <c r="AP18" s="97"/>
      <c r="AQ18" s="97"/>
      <c r="AR18" s="80"/>
      <c r="AS18" s="91"/>
      <c r="AT18" s="91"/>
      <c r="AU18" s="91"/>
      <c r="AV18" s="91"/>
    </row>
    <row r="19" spans="1:48">
      <c r="A19" s="318"/>
      <c r="B19" s="319"/>
      <c r="C19" s="176"/>
      <c r="D19" s="177"/>
      <c r="E19" s="177"/>
      <c r="F19" s="177"/>
      <c r="G19" s="177"/>
      <c r="H19" s="177"/>
      <c r="I19" s="178"/>
      <c r="J19" s="280"/>
      <c r="K19" s="281"/>
      <c r="L19" s="281"/>
      <c r="M19" s="281"/>
      <c r="N19" s="282"/>
      <c r="O19" s="289"/>
      <c r="P19" s="290"/>
      <c r="Q19" s="289"/>
      <c r="R19" s="290"/>
      <c r="S19" s="289"/>
      <c r="T19" s="313"/>
      <c r="U19" s="289"/>
      <c r="V19" s="313"/>
      <c r="W19" s="313"/>
      <c r="X19" s="290"/>
      <c r="Y19" s="192" t="s">
        <v>1</v>
      </c>
      <c r="Z19" s="193"/>
      <c r="AA19" s="193"/>
      <c r="AB19" s="193"/>
      <c r="AC19" s="194"/>
      <c r="AD19" s="192" t="s">
        <v>1</v>
      </c>
      <c r="AE19" s="193"/>
      <c r="AF19" s="193"/>
      <c r="AG19" s="193"/>
      <c r="AH19" s="193"/>
      <c r="AI19" s="194"/>
      <c r="AJ19" s="192" t="s">
        <v>1</v>
      </c>
      <c r="AK19" s="193"/>
      <c r="AL19" s="193"/>
      <c r="AM19" s="193"/>
      <c r="AN19" s="193"/>
      <c r="AO19" s="194"/>
      <c r="AP19" s="98"/>
      <c r="AQ19" s="98"/>
      <c r="AR19" s="80"/>
      <c r="AS19" s="91"/>
      <c r="AT19" s="91"/>
      <c r="AU19" s="91"/>
      <c r="AV19" s="91"/>
    </row>
    <row r="20" spans="1:48" ht="10.5" customHeight="1">
      <c r="A20" s="318"/>
      <c r="B20" s="319"/>
      <c r="C20" s="176"/>
      <c r="D20" s="177"/>
      <c r="E20" s="177"/>
      <c r="F20" s="177"/>
      <c r="G20" s="177"/>
      <c r="H20" s="177"/>
      <c r="I20" s="178"/>
      <c r="J20" s="280"/>
      <c r="K20" s="281"/>
      <c r="L20" s="281"/>
      <c r="M20" s="281"/>
      <c r="N20" s="282"/>
      <c r="O20" s="289"/>
      <c r="P20" s="290"/>
      <c r="Q20" s="289"/>
      <c r="R20" s="290"/>
      <c r="S20" s="289"/>
      <c r="T20" s="313"/>
      <c r="U20" s="289"/>
      <c r="V20" s="313"/>
      <c r="W20" s="313"/>
      <c r="X20" s="290"/>
      <c r="Y20" s="161">
        <v>17</v>
      </c>
      <c r="Z20" s="161"/>
      <c r="AA20" s="161">
        <v>23</v>
      </c>
      <c r="AB20" s="161"/>
      <c r="AC20" s="161"/>
      <c r="AD20" s="161">
        <v>16</v>
      </c>
      <c r="AE20" s="161"/>
      <c r="AF20" s="161"/>
      <c r="AG20" s="161">
        <v>23</v>
      </c>
      <c r="AH20" s="161"/>
      <c r="AI20" s="82">
        <v>16</v>
      </c>
      <c r="AJ20" s="161">
        <v>17</v>
      </c>
      <c r="AK20" s="161"/>
      <c r="AL20" s="161"/>
      <c r="AM20" s="303">
        <v>0</v>
      </c>
      <c r="AN20" s="304"/>
      <c r="AO20" s="305"/>
      <c r="AP20" s="99"/>
      <c r="AQ20" s="84"/>
      <c r="AR20" s="91"/>
      <c r="AS20" s="91"/>
      <c r="AT20" s="91"/>
      <c r="AU20" s="91"/>
      <c r="AV20" s="91"/>
    </row>
    <row r="21" spans="1:48" ht="10.5" customHeight="1">
      <c r="A21" s="318"/>
      <c r="B21" s="319"/>
      <c r="C21" s="176"/>
      <c r="D21" s="177"/>
      <c r="E21" s="177"/>
      <c r="F21" s="177"/>
      <c r="G21" s="177"/>
      <c r="H21" s="177"/>
      <c r="I21" s="178"/>
      <c r="J21" s="280"/>
      <c r="K21" s="281"/>
      <c r="L21" s="281"/>
      <c r="M21" s="281"/>
      <c r="N21" s="282"/>
      <c r="O21" s="289"/>
      <c r="P21" s="290"/>
      <c r="Q21" s="289"/>
      <c r="R21" s="290"/>
      <c r="S21" s="289"/>
      <c r="T21" s="313"/>
      <c r="U21" s="289"/>
      <c r="V21" s="313"/>
      <c r="W21" s="313"/>
      <c r="X21" s="290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82"/>
      <c r="AJ21" s="161"/>
      <c r="AK21" s="161"/>
      <c r="AL21" s="161"/>
      <c r="AM21" s="306"/>
      <c r="AN21" s="307"/>
      <c r="AO21" s="308"/>
      <c r="AP21" s="99"/>
      <c r="AQ21" s="84"/>
      <c r="AR21" s="91"/>
      <c r="AS21" s="91"/>
      <c r="AT21" s="91"/>
      <c r="AU21" s="91"/>
      <c r="AV21" s="91"/>
    </row>
    <row r="22" spans="1:48" ht="18" customHeight="1">
      <c r="A22" s="320"/>
      <c r="B22" s="321"/>
      <c r="C22" s="322"/>
      <c r="D22" s="323"/>
      <c r="E22" s="323"/>
      <c r="F22" s="323"/>
      <c r="G22" s="323"/>
      <c r="H22" s="323"/>
      <c r="I22" s="324"/>
      <c r="J22" s="283"/>
      <c r="K22" s="284"/>
      <c r="L22" s="284"/>
      <c r="M22" s="284"/>
      <c r="N22" s="285"/>
      <c r="O22" s="291"/>
      <c r="P22" s="292"/>
      <c r="Q22" s="291"/>
      <c r="R22" s="292"/>
      <c r="S22" s="291"/>
      <c r="T22" s="314"/>
      <c r="U22" s="291"/>
      <c r="V22" s="314"/>
      <c r="W22" s="314"/>
      <c r="X22" s="292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82"/>
      <c r="AJ22" s="161"/>
      <c r="AK22" s="161"/>
      <c r="AL22" s="161"/>
      <c r="AM22" s="309"/>
      <c r="AN22" s="310"/>
      <c r="AO22" s="311"/>
      <c r="AP22" s="99"/>
      <c r="AQ22" s="84"/>
      <c r="AR22" s="91"/>
      <c r="AS22" s="91"/>
      <c r="AT22" s="91"/>
      <c r="AU22" s="91"/>
      <c r="AV22" s="91"/>
    </row>
    <row r="23" spans="1:48" ht="12.75" customHeight="1">
      <c r="A23" s="275">
        <v>1</v>
      </c>
      <c r="B23" s="128"/>
      <c r="C23" s="275">
        <v>2</v>
      </c>
      <c r="D23" s="127"/>
      <c r="E23" s="127"/>
      <c r="F23" s="127"/>
      <c r="G23" s="127"/>
      <c r="H23" s="127"/>
      <c r="I23" s="128"/>
      <c r="J23" s="286">
        <v>3</v>
      </c>
      <c r="K23" s="127"/>
      <c r="L23" s="127"/>
      <c r="M23" s="127"/>
      <c r="N23" s="128"/>
      <c r="O23" s="179">
        <v>4</v>
      </c>
      <c r="P23" s="128"/>
      <c r="Q23" s="179">
        <v>5</v>
      </c>
      <c r="R23" s="128"/>
      <c r="S23" s="179">
        <v>6</v>
      </c>
      <c r="T23" s="128"/>
      <c r="U23" s="179">
        <v>7</v>
      </c>
      <c r="V23" s="302"/>
      <c r="W23" s="302"/>
      <c r="X23" s="302"/>
      <c r="Y23" s="293">
        <v>8</v>
      </c>
      <c r="Z23" s="293"/>
      <c r="AA23" s="293">
        <v>9</v>
      </c>
      <c r="AB23" s="293"/>
      <c r="AC23" s="293"/>
      <c r="AD23" s="144">
        <v>10</v>
      </c>
      <c r="AE23" s="144"/>
      <c r="AF23" s="144"/>
      <c r="AG23" s="144">
        <v>11</v>
      </c>
      <c r="AH23" s="144"/>
      <c r="AI23" s="100"/>
      <c r="AJ23" s="144">
        <v>12</v>
      </c>
      <c r="AK23" s="144"/>
      <c r="AL23" s="144"/>
      <c r="AM23" s="293">
        <v>13</v>
      </c>
      <c r="AN23" s="293"/>
      <c r="AO23" s="293"/>
      <c r="AP23" s="99"/>
      <c r="AQ23" s="80"/>
      <c r="AR23" s="91"/>
      <c r="AS23" s="91"/>
      <c r="AT23" s="91"/>
      <c r="AU23" s="91"/>
      <c r="AV23" s="91"/>
    </row>
    <row r="24" spans="1:48" s="18" customFormat="1" ht="23.25" customHeight="1">
      <c r="A24" s="260" t="s">
        <v>33</v>
      </c>
      <c r="B24" s="128"/>
      <c r="C24" s="146" t="s">
        <v>146</v>
      </c>
      <c r="D24" s="127"/>
      <c r="E24" s="127"/>
      <c r="F24" s="127"/>
      <c r="G24" s="127"/>
      <c r="H24" s="127"/>
      <c r="I24" s="128"/>
      <c r="J24" s="180" t="s">
        <v>197</v>
      </c>
      <c r="K24" s="181"/>
      <c r="L24" s="181"/>
      <c r="M24" s="181"/>
      <c r="N24" s="182"/>
      <c r="O24" s="187">
        <f>SUM(O26:P43)</f>
        <v>3078</v>
      </c>
      <c r="P24" s="188"/>
      <c r="Q24" s="187">
        <f>SUM(Q26:R43)</f>
        <v>1026</v>
      </c>
      <c r="R24" s="188"/>
      <c r="S24" s="187">
        <f>SUM(S26:T43)</f>
        <v>2052</v>
      </c>
      <c r="T24" s="188"/>
      <c r="U24" s="187">
        <f>SUM(U26:X43)</f>
        <v>437</v>
      </c>
      <c r="V24" s="336"/>
      <c r="W24" s="336"/>
      <c r="X24" s="337"/>
      <c r="Y24" s="298">
        <f>SUM(Y26:Z43)</f>
        <v>513</v>
      </c>
      <c r="Z24" s="298"/>
      <c r="AA24" s="159">
        <f>SUM(AA26:AC43)</f>
        <v>606</v>
      </c>
      <c r="AB24" s="159"/>
      <c r="AC24" s="159"/>
      <c r="AD24" s="298">
        <f>SUM(AD26:AF43)</f>
        <v>358</v>
      </c>
      <c r="AE24" s="298"/>
      <c r="AF24" s="298"/>
      <c r="AG24" s="298">
        <f>SUM(AG26:AH43)</f>
        <v>435</v>
      </c>
      <c r="AH24" s="298"/>
      <c r="AI24" s="298">
        <f>SUM(AI26:AL43)</f>
        <v>140</v>
      </c>
      <c r="AJ24" s="298"/>
      <c r="AK24" s="298"/>
      <c r="AL24" s="298"/>
      <c r="AM24" s="298">
        <f>SUM(AM26:AO43)</f>
        <v>0</v>
      </c>
      <c r="AN24" s="298"/>
      <c r="AO24" s="298"/>
      <c r="AP24" s="99"/>
      <c r="AQ24" s="97"/>
      <c r="AR24" s="101"/>
      <c r="AS24" s="101"/>
      <c r="AT24" s="101"/>
      <c r="AU24" s="101"/>
      <c r="AV24" s="101"/>
    </row>
    <row r="25" spans="1:48" s="18" customFormat="1" ht="13.5" customHeight="1">
      <c r="A25" s="260" t="s">
        <v>163</v>
      </c>
      <c r="B25" s="273"/>
      <c r="C25" s="146" t="s">
        <v>162</v>
      </c>
      <c r="D25" s="127"/>
      <c r="E25" s="127"/>
      <c r="F25" s="127"/>
      <c r="G25" s="127"/>
      <c r="H25" s="127"/>
      <c r="I25" s="128"/>
      <c r="J25" s="276"/>
      <c r="K25" s="209"/>
      <c r="L25" s="209"/>
      <c r="M25" s="209"/>
      <c r="N25" s="188"/>
      <c r="O25" s="187"/>
      <c r="P25" s="188"/>
      <c r="Q25" s="187"/>
      <c r="R25" s="188"/>
      <c r="S25" s="187"/>
      <c r="T25" s="188"/>
      <c r="U25" s="180"/>
      <c r="V25" s="296"/>
      <c r="W25" s="296"/>
      <c r="X25" s="297"/>
      <c r="Y25" s="180"/>
      <c r="Z25" s="296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99"/>
      <c r="AQ25" s="98"/>
      <c r="AR25" s="101"/>
      <c r="AS25" s="101"/>
      <c r="AT25" s="101"/>
      <c r="AU25" s="101"/>
      <c r="AV25" s="101"/>
    </row>
    <row r="26" spans="1:48" ht="13.5" customHeight="1">
      <c r="A26" s="129" t="s">
        <v>164</v>
      </c>
      <c r="B26" s="128"/>
      <c r="C26" s="140" t="s">
        <v>109</v>
      </c>
      <c r="D26" s="127"/>
      <c r="E26" s="127"/>
      <c r="F26" s="127"/>
      <c r="G26" s="127"/>
      <c r="H26" s="127"/>
      <c r="I26" s="128"/>
      <c r="J26" s="124" t="s">
        <v>194</v>
      </c>
      <c r="K26" s="125"/>
      <c r="L26" s="125"/>
      <c r="M26" s="125"/>
      <c r="N26" s="126"/>
      <c r="O26" s="153">
        <f>S26*1.5</f>
        <v>427.5</v>
      </c>
      <c r="P26" s="154"/>
      <c r="Q26" s="134">
        <f>O26-S26</f>
        <v>142.5</v>
      </c>
      <c r="R26" s="143"/>
      <c r="S26" s="124">
        <f t="shared" ref="S26:S34" si="1">SUM(Y26:AO26)</f>
        <v>285</v>
      </c>
      <c r="T26" s="143"/>
      <c r="U26" s="124">
        <v>0</v>
      </c>
      <c r="V26" s="125"/>
      <c r="W26" s="125"/>
      <c r="X26" s="126"/>
      <c r="Y26" s="274">
        <v>68</v>
      </c>
      <c r="Z26" s="274"/>
      <c r="AA26" s="274">
        <v>49</v>
      </c>
      <c r="AB26" s="274"/>
      <c r="AC26" s="274"/>
      <c r="AD26" s="161">
        <v>54</v>
      </c>
      <c r="AE26" s="161"/>
      <c r="AF26" s="161"/>
      <c r="AG26" s="136">
        <v>54</v>
      </c>
      <c r="AH26" s="138"/>
      <c r="AI26" s="124">
        <v>60</v>
      </c>
      <c r="AJ26" s="125"/>
      <c r="AK26" s="125"/>
      <c r="AL26" s="125"/>
      <c r="AM26" s="274">
        <v>0</v>
      </c>
      <c r="AN26" s="274"/>
      <c r="AO26" s="274"/>
      <c r="AP26" s="99"/>
      <c r="AQ26" s="99"/>
      <c r="AR26" s="91"/>
      <c r="AS26" s="91"/>
      <c r="AT26" s="91"/>
      <c r="AU26" s="91"/>
      <c r="AV26" s="91"/>
    </row>
    <row r="27" spans="1:48" ht="13.5" customHeight="1">
      <c r="A27" s="129" t="s">
        <v>165</v>
      </c>
      <c r="B27" s="128"/>
      <c r="C27" s="140" t="s">
        <v>9</v>
      </c>
      <c r="D27" s="127"/>
      <c r="E27" s="127"/>
      <c r="F27" s="127"/>
      <c r="G27" s="127"/>
      <c r="H27" s="127"/>
      <c r="I27" s="128"/>
      <c r="J27" s="124" t="s">
        <v>192</v>
      </c>
      <c r="K27" s="127"/>
      <c r="L27" s="127"/>
      <c r="M27" s="127"/>
      <c r="N27" s="128"/>
      <c r="O27" s="153">
        <f t="shared" ref="O27:O28" si="2">S27*1.5</f>
        <v>256.5</v>
      </c>
      <c r="P27" s="154"/>
      <c r="Q27" s="134">
        <f t="shared" ref="Q27:Q28" si="3">O27-S27</f>
        <v>85.5</v>
      </c>
      <c r="R27" s="143"/>
      <c r="S27" s="124">
        <f t="shared" ref="S27" si="4">SUM(Y27:AO27)</f>
        <v>171</v>
      </c>
      <c r="T27" s="143"/>
      <c r="U27" s="124">
        <v>0</v>
      </c>
      <c r="V27" s="125"/>
      <c r="W27" s="125"/>
      <c r="X27" s="126"/>
      <c r="Y27" s="274">
        <v>51</v>
      </c>
      <c r="Z27" s="274"/>
      <c r="AA27" s="274">
        <v>45</v>
      </c>
      <c r="AB27" s="274"/>
      <c r="AC27" s="274"/>
      <c r="AD27" s="274">
        <v>42</v>
      </c>
      <c r="AE27" s="274"/>
      <c r="AF27" s="274"/>
      <c r="AG27" s="274">
        <v>33</v>
      </c>
      <c r="AH27" s="274"/>
      <c r="AI27" s="274">
        <v>0</v>
      </c>
      <c r="AJ27" s="274"/>
      <c r="AK27" s="274"/>
      <c r="AL27" s="274"/>
      <c r="AM27" s="274">
        <v>0</v>
      </c>
      <c r="AN27" s="274"/>
      <c r="AO27" s="274"/>
      <c r="AP27" s="99"/>
      <c r="AQ27" s="99"/>
      <c r="AR27" s="91"/>
      <c r="AS27" s="91"/>
      <c r="AT27" s="91"/>
      <c r="AU27" s="91"/>
      <c r="AV27" s="91"/>
    </row>
    <row r="28" spans="1:48" ht="13.5" customHeight="1">
      <c r="A28" s="129" t="s">
        <v>166</v>
      </c>
      <c r="B28" s="128"/>
      <c r="C28" s="140" t="s">
        <v>89</v>
      </c>
      <c r="D28" s="141"/>
      <c r="E28" s="141"/>
      <c r="F28" s="141"/>
      <c r="G28" s="141"/>
      <c r="H28" s="141"/>
      <c r="I28" s="142"/>
      <c r="J28" s="124" t="s">
        <v>194</v>
      </c>
      <c r="K28" s="125"/>
      <c r="L28" s="125"/>
      <c r="M28" s="125"/>
      <c r="N28" s="126"/>
      <c r="O28" s="153">
        <f t="shared" si="2"/>
        <v>427.5</v>
      </c>
      <c r="P28" s="154"/>
      <c r="Q28" s="134">
        <f t="shared" si="3"/>
        <v>142.5</v>
      </c>
      <c r="R28" s="143"/>
      <c r="S28" s="124">
        <f>Y28+AA28+AD28+AG28+AJ28+AM28</f>
        <v>285</v>
      </c>
      <c r="T28" s="126"/>
      <c r="U28" s="124">
        <v>40</v>
      </c>
      <c r="V28" s="125"/>
      <c r="W28" s="125"/>
      <c r="X28" s="126"/>
      <c r="Y28" s="124">
        <v>58</v>
      </c>
      <c r="Z28" s="126"/>
      <c r="AA28" s="124">
        <v>52</v>
      </c>
      <c r="AB28" s="125"/>
      <c r="AC28" s="126"/>
      <c r="AD28" s="124">
        <v>46</v>
      </c>
      <c r="AE28" s="125"/>
      <c r="AF28" s="126"/>
      <c r="AG28" s="124">
        <v>72</v>
      </c>
      <c r="AH28" s="126"/>
      <c r="AI28" s="114"/>
      <c r="AJ28" s="124">
        <v>57</v>
      </c>
      <c r="AK28" s="125"/>
      <c r="AL28" s="126"/>
      <c r="AM28" s="124">
        <v>0</v>
      </c>
      <c r="AN28" s="125"/>
      <c r="AO28" s="126"/>
      <c r="AP28" s="99"/>
      <c r="AQ28" s="99"/>
      <c r="AR28" s="91"/>
      <c r="AS28" s="91"/>
      <c r="AT28" s="91"/>
      <c r="AU28" s="91"/>
      <c r="AV28" s="91"/>
    </row>
    <row r="29" spans="1:48" ht="12.75" customHeight="1">
      <c r="A29" s="129" t="s">
        <v>167</v>
      </c>
      <c r="B29" s="128"/>
      <c r="C29" s="140" t="s">
        <v>16</v>
      </c>
      <c r="D29" s="127"/>
      <c r="E29" s="127"/>
      <c r="F29" s="127"/>
      <c r="G29" s="127"/>
      <c r="H29" s="127"/>
      <c r="I29" s="128"/>
      <c r="J29" s="124"/>
      <c r="K29" s="125"/>
      <c r="L29" s="125"/>
      <c r="M29" s="125"/>
      <c r="N29" s="126"/>
      <c r="O29" s="153">
        <f t="shared" ref="O29:O36" si="5">S29*1.5</f>
        <v>256.5</v>
      </c>
      <c r="P29" s="154"/>
      <c r="Q29" s="134">
        <f t="shared" ref="Q29:Q36" si="6">O29-S29</f>
        <v>85.5</v>
      </c>
      <c r="R29" s="143"/>
      <c r="S29" s="124">
        <f t="shared" si="1"/>
        <v>171</v>
      </c>
      <c r="T29" s="143"/>
      <c r="U29" s="124">
        <v>0</v>
      </c>
      <c r="V29" s="125"/>
      <c r="W29" s="125"/>
      <c r="X29" s="126"/>
      <c r="Y29" s="274">
        <v>54</v>
      </c>
      <c r="Z29" s="274"/>
      <c r="AA29" s="161">
        <v>42</v>
      </c>
      <c r="AB29" s="161"/>
      <c r="AC29" s="161"/>
      <c r="AD29" s="274">
        <v>32</v>
      </c>
      <c r="AE29" s="274"/>
      <c r="AF29" s="274"/>
      <c r="AG29" s="274">
        <v>43</v>
      </c>
      <c r="AH29" s="274"/>
      <c r="AI29" s="102">
        <v>0</v>
      </c>
      <c r="AJ29" s="161">
        <v>0</v>
      </c>
      <c r="AK29" s="161"/>
      <c r="AL29" s="161"/>
      <c r="AM29" s="274">
        <v>0</v>
      </c>
      <c r="AN29" s="274"/>
      <c r="AO29" s="274"/>
      <c r="AP29" s="99"/>
      <c r="AQ29" s="99"/>
      <c r="AR29" s="91"/>
      <c r="AS29" s="91"/>
      <c r="AT29" s="91"/>
      <c r="AU29" s="91"/>
      <c r="AV29" s="91"/>
    </row>
    <row r="30" spans="1:48" s="74" customFormat="1" ht="14.25" customHeight="1">
      <c r="A30" s="129" t="s">
        <v>168</v>
      </c>
      <c r="B30" s="128"/>
      <c r="C30" s="186" t="s">
        <v>10</v>
      </c>
      <c r="D30" s="127"/>
      <c r="E30" s="127"/>
      <c r="F30" s="127"/>
      <c r="G30" s="127"/>
      <c r="H30" s="127"/>
      <c r="I30" s="128"/>
      <c r="J30" s="183" t="s">
        <v>156</v>
      </c>
      <c r="K30" s="184"/>
      <c r="L30" s="184"/>
      <c r="M30" s="184"/>
      <c r="N30" s="185"/>
      <c r="O30" s="153">
        <f t="shared" ref="O30:O33" si="7">S30*1.5</f>
        <v>256.5</v>
      </c>
      <c r="P30" s="154"/>
      <c r="Q30" s="134">
        <f t="shared" ref="Q30:Q33" si="8">O30-S30</f>
        <v>85.5</v>
      </c>
      <c r="R30" s="143"/>
      <c r="S30" s="124">
        <f t="shared" ref="S30:S31" si="9">SUM(Y30:AO30)</f>
        <v>171</v>
      </c>
      <c r="T30" s="143"/>
      <c r="U30" s="124">
        <v>167</v>
      </c>
      <c r="V30" s="125"/>
      <c r="W30" s="125"/>
      <c r="X30" s="126"/>
      <c r="Y30" s="274">
        <v>51</v>
      </c>
      <c r="Z30" s="274"/>
      <c r="AA30" s="274">
        <v>69</v>
      </c>
      <c r="AB30" s="274"/>
      <c r="AC30" s="274"/>
      <c r="AD30" s="274">
        <v>36</v>
      </c>
      <c r="AE30" s="274"/>
      <c r="AF30" s="274"/>
      <c r="AG30" s="274">
        <v>15</v>
      </c>
      <c r="AH30" s="274"/>
      <c r="AI30" s="274">
        <v>0</v>
      </c>
      <c r="AJ30" s="274"/>
      <c r="AK30" s="274"/>
      <c r="AL30" s="274"/>
      <c r="AM30" s="274">
        <v>0</v>
      </c>
      <c r="AN30" s="274"/>
      <c r="AO30" s="274"/>
      <c r="AP30" s="99"/>
      <c r="AQ30" s="99"/>
      <c r="AR30" s="91"/>
      <c r="AS30" s="91"/>
      <c r="AT30" s="91"/>
      <c r="AU30" s="91"/>
      <c r="AV30" s="91"/>
    </row>
    <row r="31" spans="1:48" s="74" customFormat="1" ht="12" customHeight="1">
      <c r="A31" s="129" t="s">
        <v>169</v>
      </c>
      <c r="B31" s="130"/>
      <c r="C31" s="140" t="s">
        <v>17</v>
      </c>
      <c r="D31" s="127"/>
      <c r="E31" s="127"/>
      <c r="F31" s="127"/>
      <c r="G31" s="127"/>
      <c r="H31" s="127"/>
      <c r="I31" s="128"/>
      <c r="J31" s="124" t="s">
        <v>157</v>
      </c>
      <c r="K31" s="127"/>
      <c r="L31" s="127"/>
      <c r="M31" s="127"/>
      <c r="N31" s="128"/>
      <c r="O31" s="153">
        <f t="shared" si="7"/>
        <v>108</v>
      </c>
      <c r="P31" s="154"/>
      <c r="Q31" s="134">
        <f t="shared" si="8"/>
        <v>36</v>
      </c>
      <c r="R31" s="143"/>
      <c r="S31" s="124">
        <f t="shared" si="9"/>
        <v>72</v>
      </c>
      <c r="T31" s="143"/>
      <c r="U31" s="124">
        <v>48</v>
      </c>
      <c r="V31" s="125"/>
      <c r="W31" s="125"/>
      <c r="X31" s="126"/>
      <c r="Y31" s="274">
        <v>36</v>
      </c>
      <c r="Z31" s="274"/>
      <c r="AA31" s="274">
        <v>36</v>
      </c>
      <c r="AB31" s="274"/>
      <c r="AC31" s="274"/>
      <c r="AD31" s="136">
        <v>0</v>
      </c>
      <c r="AE31" s="137"/>
      <c r="AF31" s="138"/>
      <c r="AG31" s="161">
        <v>0</v>
      </c>
      <c r="AH31" s="161"/>
      <c r="AI31" s="102"/>
      <c r="AJ31" s="161">
        <v>0</v>
      </c>
      <c r="AK31" s="161"/>
      <c r="AL31" s="161"/>
      <c r="AM31" s="274">
        <v>0</v>
      </c>
      <c r="AN31" s="274"/>
      <c r="AO31" s="274"/>
      <c r="AP31" s="99"/>
      <c r="AQ31" s="99"/>
      <c r="AR31" s="91"/>
      <c r="AS31" s="91"/>
      <c r="AT31" s="91"/>
      <c r="AU31" s="91"/>
      <c r="AV31" s="91"/>
    </row>
    <row r="32" spans="1:48" s="122" customFormat="1" ht="26.25" customHeight="1">
      <c r="A32" s="129"/>
      <c r="B32" s="130"/>
      <c r="C32" s="131" t="s">
        <v>170</v>
      </c>
      <c r="D32" s="132"/>
      <c r="E32" s="132"/>
      <c r="F32" s="132"/>
      <c r="G32" s="132"/>
      <c r="H32" s="132"/>
      <c r="I32" s="133"/>
      <c r="J32" s="124"/>
      <c r="K32" s="125"/>
      <c r="L32" s="125"/>
      <c r="M32" s="125"/>
      <c r="N32" s="126"/>
      <c r="O32" s="120"/>
      <c r="P32" s="121"/>
      <c r="Q32" s="134"/>
      <c r="R32" s="135"/>
      <c r="S32" s="116"/>
      <c r="T32" s="119"/>
      <c r="U32" s="116"/>
      <c r="V32" s="117"/>
      <c r="W32" s="117"/>
      <c r="X32" s="118"/>
      <c r="Y32" s="116"/>
      <c r="Z32" s="117"/>
      <c r="AA32" s="116"/>
      <c r="AB32" s="117"/>
      <c r="AC32" s="118"/>
      <c r="AD32" s="136"/>
      <c r="AE32" s="137"/>
      <c r="AF32" s="138"/>
      <c r="AG32" s="136"/>
      <c r="AH32" s="138"/>
      <c r="AI32" s="102"/>
      <c r="AJ32" s="136"/>
      <c r="AK32" s="137"/>
      <c r="AL32" s="138"/>
      <c r="AM32" s="116"/>
      <c r="AN32" s="117"/>
      <c r="AO32" s="118"/>
      <c r="AP32" s="99"/>
      <c r="AQ32" s="99"/>
      <c r="AR32" s="91"/>
      <c r="AS32" s="91"/>
      <c r="AT32" s="91"/>
      <c r="AU32" s="91"/>
      <c r="AV32" s="91"/>
    </row>
    <row r="33" spans="1:54" ht="12.75" customHeight="1">
      <c r="A33" s="129" t="s">
        <v>171</v>
      </c>
      <c r="B33" s="130"/>
      <c r="C33" s="140" t="s">
        <v>152</v>
      </c>
      <c r="D33" s="141"/>
      <c r="E33" s="141"/>
      <c r="F33" s="141"/>
      <c r="G33" s="141"/>
      <c r="H33" s="141"/>
      <c r="I33" s="142"/>
      <c r="J33" s="124" t="s">
        <v>155</v>
      </c>
      <c r="K33" s="125"/>
      <c r="L33" s="125"/>
      <c r="M33" s="125"/>
      <c r="N33" s="126"/>
      <c r="O33" s="153">
        <f t="shared" si="7"/>
        <v>162</v>
      </c>
      <c r="P33" s="154"/>
      <c r="Q33" s="134">
        <f t="shared" si="8"/>
        <v>54</v>
      </c>
      <c r="R33" s="143"/>
      <c r="S33" s="124">
        <f>SUM(Y33:AO33)</f>
        <v>108</v>
      </c>
      <c r="T33" s="126"/>
      <c r="U33" s="124">
        <v>60</v>
      </c>
      <c r="V33" s="125"/>
      <c r="W33" s="125"/>
      <c r="X33" s="126"/>
      <c r="Y33" s="124">
        <v>30</v>
      </c>
      <c r="Z33" s="125"/>
      <c r="AA33" s="136">
        <v>30</v>
      </c>
      <c r="AB33" s="137"/>
      <c r="AC33" s="138"/>
      <c r="AD33" s="124">
        <v>28</v>
      </c>
      <c r="AE33" s="125"/>
      <c r="AF33" s="126"/>
      <c r="AG33" s="124">
        <v>20</v>
      </c>
      <c r="AH33" s="126"/>
      <c r="AI33" s="102"/>
      <c r="AJ33" s="136">
        <v>0</v>
      </c>
      <c r="AK33" s="137"/>
      <c r="AL33" s="138"/>
      <c r="AM33" s="124">
        <v>0</v>
      </c>
      <c r="AN33" s="125"/>
      <c r="AO33" s="126"/>
      <c r="AP33" s="99"/>
      <c r="AQ33" s="99"/>
      <c r="AR33" s="91"/>
      <c r="AS33" s="91"/>
      <c r="AT33" s="91"/>
      <c r="AU33" s="91"/>
      <c r="AV33" s="91"/>
    </row>
    <row r="34" spans="1:54" ht="12.75" customHeight="1">
      <c r="A34" s="129" t="s">
        <v>172</v>
      </c>
      <c r="B34" s="130"/>
      <c r="C34" s="186" t="s">
        <v>150</v>
      </c>
      <c r="D34" s="127"/>
      <c r="E34" s="127"/>
      <c r="F34" s="127"/>
      <c r="G34" s="127"/>
      <c r="H34" s="127"/>
      <c r="I34" s="128"/>
      <c r="J34" s="124" t="s">
        <v>192</v>
      </c>
      <c r="K34" s="127"/>
      <c r="L34" s="127"/>
      <c r="M34" s="127"/>
      <c r="N34" s="128"/>
      <c r="O34" s="153">
        <f t="shared" si="5"/>
        <v>144</v>
      </c>
      <c r="P34" s="154"/>
      <c r="Q34" s="134">
        <f t="shared" si="6"/>
        <v>48</v>
      </c>
      <c r="R34" s="143"/>
      <c r="S34" s="124">
        <f t="shared" si="1"/>
        <v>96</v>
      </c>
      <c r="T34" s="143"/>
      <c r="U34" s="124">
        <v>0</v>
      </c>
      <c r="V34" s="125"/>
      <c r="W34" s="125"/>
      <c r="X34" s="126"/>
      <c r="Y34" s="274">
        <v>25</v>
      </c>
      <c r="Z34" s="274"/>
      <c r="AA34" s="274">
        <v>25</v>
      </c>
      <c r="AB34" s="274"/>
      <c r="AC34" s="274"/>
      <c r="AD34" s="274">
        <v>24</v>
      </c>
      <c r="AE34" s="274"/>
      <c r="AF34" s="274"/>
      <c r="AG34" s="274">
        <v>22</v>
      </c>
      <c r="AH34" s="274"/>
      <c r="AI34" s="274">
        <v>0</v>
      </c>
      <c r="AJ34" s="274"/>
      <c r="AK34" s="274"/>
      <c r="AL34" s="274"/>
      <c r="AM34" s="274">
        <v>0</v>
      </c>
      <c r="AN34" s="274"/>
      <c r="AO34" s="274"/>
      <c r="AP34" s="99"/>
      <c r="AQ34" s="99"/>
      <c r="AR34" s="91"/>
      <c r="AS34" s="91"/>
      <c r="AT34" s="91"/>
      <c r="AU34" s="91"/>
      <c r="AV34" s="91"/>
    </row>
    <row r="35" spans="1:54" ht="14.25" customHeight="1">
      <c r="A35" s="129" t="s">
        <v>173</v>
      </c>
      <c r="B35" s="130"/>
      <c r="C35" s="140" t="s">
        <v>73</v>
      </c>
      <c r="D35" s="127"/>
      <c r="E35" s="127"/>
      <c r="F35" s="127"/>
      <c r="G35" s="127"/>
      <c r="H35" s="127"/>
      <c r="I35" s="128"/>
      <c r="J35" s="124" t="s">
        <v>158</v>
      </c>
      <c r="K35" s="127"/>
      <c r="L35" s="127"/>
      <c r="M35" s="127"/>
      <c r="N35" s="128"/>
      <c r="O35" s="153">
        <f t="shared" si="5"/>
        <v>133.5</v>
      </c>
      <c r="P35" s="154"/>
      <c r="Q35" s="134">
        <f t="shared" si="6"/>
        <v>44.5</v>
      </c>
      <c r="R35" s="143"/>
      <c r="S35" s="124">
        <f>SUM(Y35:AO35)</f>
        <v>89</v>
      </c>
      <c r="T35" s="143"/>
      <c r="U35" s="124">
        <v>16</v>
      </c>
      <c r="V35" s="125"/>
      <c r="W35" s="125"/>
      <c r="X35" s="126"/>
      <c r="Y35" s="274">
        <v>0</v>
      </c>
      <c r="Z35" s="274"/>
      <c r="AA35" s="274">
        <v>0</v>
      </c>
      <c r="AB35" s="274"/>
      <c r="AC35" s="274"/>
      <c r="AD35" s="274">
        <v>0</v>
      </c>
      <c r="AE35" s="274"/>
      <c r="AF35" s="274"/>
      <c r="AG35" s="274">
        <v>89</v>
      </c>
      <c r="AH35" s="274"/>
      <c r="AI35" s="274">
        <v>0</v>
      </c>
      <c r="AJ35" s="274"/>
      <c r="AK35" s="274"/>
      <c r="AL35" s="274"/>
      <c r="AM35" s="274">
        <v>0</v>
      </c>
      <c r="AN35" s="274"/>
      <c r="AO35" s="274"/>
      <c r="AP35" s="99"/>
      <c r="AQ35" s="99"/>
      <c r="AR35" s="91"/>
      <c r="AS35" s="91"/>
      <c r="AT35" s="91"/>
      <c r="AU35" s="91"/>
      <c r="AV35" s="91"/>
    </row>
    <row r="36" spans="1:54" ht="12.75" customHeight="1">
      <c r="A36" s="129" t="s">
        <v>174</v>
      </c>
      <c r="B36" s="128"/>
      <c r="C36" s="140" t="s">
        <v>75</v>
      </c>
      <c r="D36" s="141"/>
      <c r="E36" s="141"/>
      <c r="F36" s="141"/>
      <c r="G36" s="141"/>
      <c r="H36" s="141"/>
      <c r="I36" s="142"/>
      <c r="J36" s="124" t="s">
        <v>159</v>
      </c>
      <c r="K36" s="127"/>
      <c r="L36" s="127"/>
      <c r="M36" s="127"/>
      <c r="N36" s="128"/>
      <c r="O36" s="153">
        <f t="shared" si="5"/>
        <v>150</v>
      </c>
      <c r="P36" s="154"/>
      <c r="Q36" s="134">
        <f t="shared" si="6"/>
        <v>50</v>
      </c>
      <c r="R36" s="143"/>
      <c r="S36" s="124">
        <f>SUM(Y36:AO36)</f>
        <v>100</v>
      </c>
      <c r="T36" s="126"/>
      <c r="U36" s="124">
        <v>8</v>
      </c>
      <c r="V36" s="125"/>
      <c r="W36" s="125"/>
      <c r="X36" s="126"/>
      <c r="Y36" s="124">
        <v>0</v>
      </c>
      <c r="Z36" s="125"/>
      <c r="AA36" s="124">
        <v>0</v>
      </c>
      <c r="AB36" s="125"/>
      <c r="AC36" s="126"/>
      <c r="AD36" s="124">
        <v>27</v>
      </c>
      <c r="AE36" s="125"/>
      <c r="AF36" s="126"/>
      <c r="AG36" s="124">
        <v>50</v>
      </c>
      <c r="AH36" s="126"/>
      <c r="AI36" s="114"/>
      <c r="AJ36" s="124">
        <v>23</v>
      </c>
      <c r="AK36" s="125"/>
      <c r="AL36" s="126"/>
      <c r="AM36" s="124">
        <v>0</v>
      </c>
      <c r="AN36" s="125"/>
      <c r="AO36" s="126"/>
      <c r="AP36" s="83"/>
      <c r="AQ36" s="99"/>
      <c r="AR36" s="91"/>
      <c r="AS36" s="91"/>
      <c r="AT36" s="91"/>
      <c r="AU36" s="91"/>
      <c r="AV36" s="91"/>
    </row>
    <row r="37" spans="1:54" s="111" customFormat="1" ht="12.75" customHeight="1">
      <c r="A37" s="201" t="s">
        <v>175</v>
      </c>
      <c r="B37" s="128"/>
      <c r="C37" s="212" t="s">
        <v>72</v>
      </c>
      <c r="D37" s="213"/>
      <c r="E37" s="213"/>
      <c r="F37" s="213"/>
      <c r="G37" s="213"/>
      <c r="H37" s="213"/>
      <c r="I37" s="214"/>
      <c r="J37" s="124" t="s">
        <v>158</v>
      </c>
      <c r="K37" s="127"/>
      <c r="L37" s="127"/>
      <c r="M37" s="127"/>
      <c r="N37" s="128"/>
      <c r="O37" s="269">
        <f t="shared" ref="O37" si="10">S37*1.5</f>
        <v>270</v>
      </c>
      <c r="P37" s="128"/>
      <c r="Q37" s="269">
        <f t="shared" ref="Q37" si="11">O37-S37</f>
        <v>90</v>
      </c>
      <c r="R37" s="128"/>
      <c r="S37" s="269">
        <f>SUM(Y37:AO37)</f>
        <v>180</v>
      </c>
      <c r="T37" s="128"/>
      <c r="U37" s="269">
        <v>36</v>
      </c>
      <c r="V37" s="335"/>
      <c r="W37" s="335"/>
      <c r="X37" s="335"/>
      <c r="Y37" s="144">
        <v>50</v>
      </c>
      <c r="Z37" s="144"/>
      <c r="AA37" s="144">
        <v>60</v>
      </c>
      <c r="AB37" s="144"/>
      <c r="AC37" s="144"/>
      <c r="AD37" s="144">
        <v>33</v>
      </c>
      <c r="AE37" s="144"/>
      <c r="AF37" s="144"/>
      <c r="AG37" s="144">
        <v>37</v>
      </c>
      <c r="AH37" s="144"/>
      <c r="AI37" s="100"/>
      <c r="AJ37" s="144">
        <v>0</v>
      </c>
      <c r="AK37" s="144"/>
      <c r="AL37" s="144"/>
      <c r="AM37" s="293">
        <v>0</v>
      </c>
      <c r="AN37" s="293"/>
      <c r="AO37" s="293"/>
      <c r="AP37" s="83"/>
      <c r="AQ37" s="99"/>
      <c r="AR37" s="91"/>
      <c r="AS37" s="91"/>
      <c r="AT37" s="91"/>
      <c r="AU37" s="91"/>
      <c r="AV37" s="91"/>
    </row>
    <row r="38" spans="1:54" s="75" customFormat="1" ht="12.75" customHeight="1">
      <c r="A38" s="129" t="s">
        <v>176</v>
      </c>
      <c r="B38" s="130"/>
      <c r="C38" s="140" t="s">
        <v>74</v>
      </c>
      <c r="D38" s="141"/>
      <c r="E38" s="141"/>
      <c r="F38" s="141"/>
      <c r="G38" s="141"/>
      <c r="H38" s="141"/>
      <c r="I38" s="142"/>
      <c r="J38" s="264"/>
      <c r="K38" s="265"/>
      <c r="L38" s="265"/>
      <c r="M38" s="265"/>
      <c r="N38" s="266"/>
      <c r="O38" s="153">
        <f t="shared" ref="O38" si="12">S38*1.5</f>
        <v>108</v>
      </c>
      <c r="P38" s="154"/>
      <c r="Q38" s="134">
        <f t="shared" ref="Q38:Q39" si="13">O38-S38</f>
        <v>36</v>
      </c>
      <c r="R38" s="143"/>
      <c r="S38" s="124">
        <f>Y38+AA38+AD38+AG38+AJ38+AM38</f>
        <v>72</v>
      </c>
      <c r="T38" s="126"/>
      <c r="U38" s="124">
        <v>10</v>
      </c>
      <c r="V38" s="125"/>
      <c r="W38" s="125"/>
      <c r="X38" s="126"/>
      <c r="Y38" s="124">
        <v>0</v>
      </c>
      <c r="Z38" s="126"/>
      <c r="AA38" s="124">
        <v>36</v>
      </c>
      <c r="AB38" s="125"/>
      <c r="AC38" s="126"/>
      <c r="AD38" s="124">
        <v>36</v>
      </c>
      <c r="AE38" s="125"/>
      <c r="AF38" s="126"/>
      <c r="AG38" s="124">
        <v>0</v>
      </c>
      <c r="AH38" s="126"/>
      <c r="AI38" s="103"/>
      <c r="AJ38" s="124">
        <v>0</v>
      </c>
      <c r="AK38" s="125"/>
      <c r="AL38" s="126"/>
      <c r="AM38" s="124">
        <v>0</v>
      </c>
      <c r="AN38" s="125"/>
      <c r="AO38" s="126"/>
      <c r="AP38" s="83"/>
      <c r="AQ38" s="99"/>
      <c r="AR38" s="91"/>
      <c r="AS38" s="91"/>
      <c r="AT38" s="91"/>
      <c r="AU38" s="91"/>
      <c r="AV38" s="91"/>
    </row>
    <row r="39" spans="1:54" s="75" customFormat="1" ht="12.75" customHeight="1">
      <c r="A39" s="129" t="s">
        <v>177</v>
      </c>
      <c r="B39" s="130"/>
      <c r="C39" s="140" t="s">
        <v>151</v>
      </c>
      <c r="D39" s="141"/>
      <c r="E39" s="141"/>
      <c r="F39" s="141"/>
      <c r="G39" s="141"/>
      <c r="H39" s="141"/>
      <c r="I39" s="142"/>
      <c r="J39" s="124" t="s">
        <v>160</v>
      </c>
      <c r="K39" s="127"/>
      <c r="L39" s="127"/>
      <c r="M39" s="127"/>
      <c r="N39" s="128"/>
      <c r="O39" s="153">
        <f t="shared" ref="O39" si="14">S39*1.5</f>
        <v>108</v>
      </c>
      <c r="P39" s="154"/>
      <c r="Q39" s="134">
        <f t="shared" si="13"/>
        <v>36</v>
      </c>
      <c r="R39" s="143"/>
      <c r="S39" s="124">
        <f>SUM(Y39:AO39)</f>
        <v>72</v>
      </c>
      <c r="T39" s="126"/>
      <c r="U39" s="124">
        <v>10</v>
      </c>
      <c r="V39" s="125"/>
      <c r="W39" s="125"/>
      <c r="X39" s="126"/>
      <c r="Y39" s="124">
        <v>0</v>
      </c>
      <c r="Z39" s="125"/>
      <c r="AA39" s="136">
        <v>72</v>
      </c>
      <c r="AB39" s="137"/>
      <c r="AC39" s="138"/>
      <c r="AD39" s="124">
        <v>0</v>
      </c>
      <c r="AE39" s="125"/>
      <c r="AF39" s="126"/>
      <c r="AG39" s="124">
        <v>0</v>
      </c>
      <c r="AH39" s="126"/>
      <c r="AI39" s="102"/>
      <c r="AJ39" s="136">
        <v>0</v>
      </c>
      <c r="AK39" s="137"/>
      <c r="AL39" s="138"/>
      <c r="AM39" s="124">
        <v>0</v>
      </c>
      <c r="AN39" s="125"/>
      <c r="AO39" s="126"/>
      <c r="AP39" s="83"/>
      <c r="AQ39" s="99"/>
      <c r="AR39" s="91"/>
      <c r="AS39" s="91"/>
      <c r="AT39" s="91"/>
      <c r="AU39" s="91"/>
      <c r="AV39" s="91"/>
    </row>
    <row r="40" spans="1:54" s="122" customFormat="1" ht="12.75" customHeight="1">
      <c r="A40" s="139" t="s">
        <v>189</v>
      </c>
      <c r="B40" s="130"/>
      <c r="C40" s="131" t="s">
        <v>178</v>
      </c>
      <c r="D40" s="132"/>
      <c r="E40" s="132"/>
      <c r="F40" s="132"/>
      <c r="G40" s="132"/>
      <c r="H40" s="132"/>
      <c r="I40" s="133"/>
      <c r="J40" s="124"/>
      <c r="K40" s="125"/>
      <c r="L40" s="125"/>
      <c r="M40" s="125"/>
      <c r="N40" s="126"/>
      <c r="O40" s="120"/>
      <c r="P40" s="121"/>
      <c r="Q40" s="134"/>
      <c r="R40" s="135"/>
      <c r="S40" s="116"/>
      <c r="T40" s="118"/>
      <c r="U40" s="116"/>
      <c r="V40" s="117"/>
      <c r="W40" s="117"/>
      <c r="X40" s="118"/>
      <c r="Y40" s="116"/>
      <c r="Z40" s="117"/>
      <c r="AA40" s="136"/>
      <c r="AB40" s="137"/>
      <c r="AC40" s="138"/>
      <c r="AD40" s="116"/>
      <c r="AE40" s="117"/>
      <c r="AF40" s="118"/>
      <c r="AG40" s="116"/>
      <c r="AH40" s="118"/>
      <c r="AI40" s="102"/>
      <c r="AJ40" s="136"/>
      <c r="AK40" s="137"/>
      <c r="AL40" s="138"/>
      <c r="AM40" s="116"/>
      <c r="AN40" s="117"/>
      <c r="AO40" s="118"/>
      <c r="AP40" s="83"/>
      <c r="AQ40" s="99"/>
      <c r="AR40" s="91"/>
      <c r="AS40" s="91"/>
      <c r="AT40" s="91"/>
      <c r="AU40" s="91"/>
      <c r="AV40" s="91"/>
    </row>
    <row r="41" spans="1:54" s="115" customFormat="1" ht="26.25" customHeight="1">
      <c r="A41" s="129" t="s">
        <v>203</v>
      </c>
      <c r="B41" s="130"/>
      <c r="C41" s="140" t="s">
        <v>161</v>
      </c>
      <c r="D41" s="141"/>
      <c r="E41" s="141"/>
      <c r="F41" s="141"/>
      <c r="G41" s="141"/>
      <c r="H41" s="141"/>
      <c r="I41" s="142"/>
      <c r="J41" s="124" t="s">
        <v>160</v>
      </c>
      <c r="K41" s="127"/>
      <c r="L41" s="127"/>
      <c r="M41" s="127"/>
      <c r="N41" s="128"/>
      <c r="O41" s="153">
        <f t="shared" ref="O41:O42" si="15">S41*1.5</f>
        <v>54</v>
      </c>
      <c r="P41" s="154"/>
      <c r="Q41" s="134">
        <f t="shared" ref="Q41:Q42" si="16">O41-S41</f>
        <v>18</v>
      </c>
      <c r="R41" s="143"/>
      <c r="S41" s="124">
        <v>36</v>
      </c>
      <c r="T41" s="126"/>
      <c r="U41" s="124">
        <v>10</v>
      </c>
      <c r="V41" s="125"/>
      <c r="W41" s="125"/>
      <c r="X41" s="126"/>
      <c r="Y41" s="124">
        <v>0</v>
      </c>
      <c r="Z41" s="126"/>
      <c r="AA41" s="136">
        <v>36</v>
      </c>
      <c r="AB41" s="137"/>
      <c r="AC41" s="138"/>
      <c r="AD41" s="124">
        <v>0</v>
      </c>
      <c r="AE41" s="125"/>
      <c r="AF41" s="126"/>
      <c r="AG41" s="124">
        <v>0</v>
      </c>
      <c r="AH41" s="126"/>
      <c r="AI41" s="102"/>
      <c r="AJ41" s="136">
        <v>0</v>
      </c>
      <c r="AK41" s="137"/>
      <c r="AL41" s="138"/>
      <c r="AM41" s="124">
        <v>0</v>
      </c>
      <c r="AN41" s="125"/>
      <c r="AO41" s="126"/>
      <c r="AP41" s="83"/>
      <c r="AQ41" s="99"/>
      <c r="AR41" s="91"/>
      <c r="AS41" s="91"/>
      <c r="AT41" s="91"/>
      <c r="AU41" s="91"/>
      <c r="AV41" s="91"/>
    </row>
    <row r="42" spans="1:54" s="115" customFormat="1" ht="24.75" customHeight="1">
      <c r="A42" s="129" t="s">
        <v>204</v>
      </c>
      <c r="B42" s="130"/>
      <c r="C42" s="140" t="s">
        <v>153</v>
      </c>
      <c r="D42" s="141"/>
      <c r="E42" s="141"/>
      <c r="F42" s="141"/>
      <c r="G42" s="141"/>
      <c r="H42" s="141"/>
      <c r="I42" s="142"/>
      <c r="J42" s="124" t="s">
        <v>160</v>
      </c>
      <c r="K42" s="125"/>
      <c r="L42" s="125"/>
      <c r="M42" s="125"/>
      <c r="N42" s="126"/>
      <c r="O42" s="153">
        <f t="shared" si="15"/>
        <v>108</v>
      </c>
      <c r="P42" s="154"/>
      <c r="Q42" s="134">
        <f t="shared" si="16"/>
        <v>36</v>
      </c>
      <c r="R42" s="143"/>
      <c r="S42" s="124">
        <f>SUM(Y42:AO42)</f>
        <v>72</v>
      </c>
      <c r="T42" s="126"/>
      <c r="U42" s="124">
        <v>20</v>
      </c>
      <c r="V42" s="125"/>
      <c r="W42" s="125"/>
      <c r="X42" s="126"/>
      <c r="Y42" s="124">
        <v>36</v>
      </c>
      <c r="Z42" s="126"/>
      <c r="AA42" s="136">
        <v>36</v>
      </c>
      <c r="AB42" s="137"/>
      <c r="AC42" s="138"/>
      <c r="AD42" s="124">
        <v>0</v>
      </c>
      <c r="AE42" s="125"/>
      <c r="AF42" s="126"/>
      <c r="AG42" s="124">
        <v>0</v>
      </c>
      <c r="AH42" s="126"/>
      <c r="AI42" s="102"/>
      <c r="AJ42" s="136">
        <v>0</v>
      </c>
      <c r="AK42" s="137"/>
      <c r="AL42" s="138"/>
      <c r="AM42" s="124">
        <v>0</v>
      </c>
      <c r="AN42" s="125"/>
      <c r="AO42" s="126"/>
      <c r="AP42" s="83"/>
      <c r="AQ42" s="99"/>
      <c r="AR42" s="91"/>
      <c r="AS42" s="91"/>
      <c r="AT42" s="91"/>
      <c r="AU42" s="91"/>
      <c r="AV42" s="91"/>
    </row>
    <row r="43" spans="1:54" s="123" customFormat="1" ht="18.75" customHeight="1">
      <c r="A43" s="129" t="s">
        <v>205</v>
      </c>
      <c r="B43" s="130"/>
      <c r="C43" s="140" t="s">
        <v>199</v>
      </c>
      <c r="D43" s="141"/>
      <c r="E43" s="141"/>
      <c r="F43" s="141"/>
      <c r="G43" s="141"/>
      <c r="H43" s="141"/>
      <c r="I43" s="142"/>
      <c r="J43" s="124" t="s">
        <v>160</v>
      </c>
      <c r="K43" s="127"/>
      <c r="L43" s="127"/>
      <c r="M43" s="127"/>
      <c r="N43" s="128"/>
      <c r="O43" s="153">
        <f t="shared" ref="O43" si="17">S43*1.5</f>
        <v>108</v>
      </c>
      <c r="P43" s="154"/>
      <c r="Q43" s="134">
        <f t="shared" ref="Q43" si="18">O43-S43</f>
        <v>36</v>
      </c>
      <c r="R43" s="143"/>
      <c r="S43" s="124">
        <f>SUM(Y43:AO43)</f>
        <v>72</v>
      </c>
      <c r="T43" s="126"/>
      <c r="U43" s="124">
        <v>12</v>
      </c>
      <c r="V43" s="125"/>
      <c r="W43" s="125"/>
      <c r="X43" s="126"/>
      <c r="Y43" s="124">
        <v>54</v>
      </c>
      <c r="Z43" s="126"/>
      <c r="AA43" s="136">
        <v>18</v>
      </c>
      <c r="AB43" s="137"/>
      <c r="AC43" s="138"/>
      <c r="AD43" s="124">
        <v>0</v>
      </c>
      <c r="AE43" s="125"/>
      <c r="AF43" s="126"/>
      <c r="AG43" s="124">
        <v>0</v>
      </c>
      <c r="AH43" s="126"/>
      <c r="AI43" s="102"/>
      <c r="AJ43" s="136">
        <v>0</v>
      </c>
      <c r="AK43" s="137"/>
      <c r="AL43" s="138"/>
      <c r="AM43" s="124">
        <v>0</v>
      </c>
      <c r="AN43" s="125"/>
      <c r="AO43" s="126"/>
      <c r="AP43" s="83"/>
      <c r="AQ43" s="99"/>
      <c r="AR43" s="91"/>
      <c r="AS43" s="91"/>
      <c r="AT43" s="91"/>
      <c r="AU43" s="91"/>
      <c r="AV43" s="91"/>
    </row>
    <row r="44" spans="1:54" ht="23.25" customHeight="1">
      <c r="A44" s="260" t="s">
        <v>29</v>
      </c>
      <c r="B44" s="128"/>
      <c r="C44" s="146" t="s">
        <v>147</v>
      </c>
      <c r="D44" s="127"/>
      <c r="E44" s="127"/>
      <c r="F44" s="127"/>
      <c r="G44" s="127"/>
      <c r="H44" s="127"/>
      <c r="I44" s="128"/>
      <c r="J44" s="146" t="s">
        <v>193</v>
      </c>
      <c r="K44" s="127"/>
      <c r="L44" s="127"/>
      <c r="M44" s="127"/>
      <c r="N44" s="128"/>
      <c r="O44" s="147">
        <f>SUM(O45:P51)</f>
        <v>463.5</v>
      </c>
      <c r="P44" s="148"/>
      <c r="Q44" s="215">
        <f>SUM(Q45:R51)</f>
        <v>154.5</v>
      </c>
      <c r="R44" s="210"/>
      <c r="S44" s="146">
        <f>SUM(S45:T51)</f>
        <v>309</v>
      </c>
      <c r="T44" s="151"/>
      <c r="U44" s="131">
        <f>SUM(U45:X51)</f>
        <v>115</v>
      </c>
      <c r="V44" s="132"/>
      <c r="W44" s="132"/>
      <c r="X44" s="133"/>
      <c r="Y44" s="152">
        <f>SUM(Y45:Z50)</f>
        <v>64</v>
      </c>
      <c r="Z44" s="152"/>
      <c r="AA44" s="152">
        <f>SUM(AA45:AC51)</f>
        <v>154</v>
      </c>
      <c r="AB44" s="152"/>
      <c r="AC44" s="152"/>
      <c r="AD44" s="152">
        <f>SUM(AD45:AF51)</f>
        <v>24</v>
      </c>
      <c r="AE44" s="152"/>
      <c r="AF44" s="152"/>
      <c r="AG44" s="152">
        <f>SUM(AG45:AH51)</f>
        <v>67</v>
      </c>
      <c r="AH44" s="152"/>
      <c r="AI44" s="85">
        <v>160</v>
      </c>
      <c r="AJ44" s="152">
        <f>SUM(AI45:AL51)</f>
        <v>0</v>
      </c>
      <c r="AK44" s="152"/>
      <c r="AL44" s="152"/>
      <c r="AM44" s="152">
        <f>SUM(AL45:AO51)</f>
        <v>0</v>
      </c>
      <c r="AN44" s="152"/>
      <c r="AO44" s="152"/>
      <c r="AP44" s="84"/>
      <c r="AQ44" s="104"/>
      <c r="AR44" s="91"/>
      <c r="AS44" s="91"/>
      <c r="AT44" s="124"/>
      <c r="AU44" s="127"/>
      <c r="AV44" s="127"/>
      <c r="AW44" s="127"/>
      <c r="AX44" s="128"/>
      <c r="BB44" s="122"/>
    </row>
    <row r="45" spans="1:54" s="18" customFormat="1" ht="34.5" customHeight="1">
      <c r="A45" s="162" t="s">
        <v>128</v>
      </c>
      <c r="B45" s="128"/>
      <c r="C45" s="211" t="s">
        <v>90</v>
      </c>
      <c r="D45" s="127"/>
      <c r="E45" s="127"/>
      <c r="F45" s="127"/>
      <c r="G45" s="127"/>
      <c r="H45" s="127"/>
      <c r="I45" s="128"/>
      <c r="J45" s="124"/>
      <c r="K45" s="127"/>
      <c r="L45" s="127"/>
      <c r="M45" s="127"/>
      <c r="N45" s="128"/>
      <c r="O45" s="149">
        <f t="shared" ref="O45:O50" si="19">S45*1.5</f>
        <v>48</v>
      </c>
      <c r="P45" s="150"/>
      <c r="Q45" s="134">
        <f t="shared" ref="Q45:Q70" si="20">O45-S45</f>
        <v>16</v>
      </c>
      <c r="R45" s="143"/>
      <c r="S45" s="149">
        <f t="shared" ref="S45:S50" si="21">Y45+AA45+AD45+AG45+AJ45+AM45</f>
        <v>32</v>
      </c>
      <c r="T45" s="150"/>
      <c r="U45" s="124">
        <v>10</v>
      </c>
      <c r="V45" s="125"/>
      <c r="W45" s="125"/>
      <c r="X45" s="126"/>
      <c r="Y45" s="145">
        <v>0</v>
      </c>
      <c r="Z45" s="145"/>
      <c r="AA45" s="145">
        <v>32</v>
      </c>
      <c r="AB45" s="145"/>
      <c r="AC45" s="145"/>
      <c r="AD45" s="145">
        <v>0</v>
      </c>
      <c r="AE45" s="145"/>
      <c r="AF45" s="145"/>
      <c r="AG45" s="145">
        <v>0</v>
      </c>
      <c r="AH45" s="145"/>
      <c r="AI45" s="105"/>
      <c r="AJ45" s="145">
        <v>0</v>
      </c>
      <c r="AK45" s="145"/>
      <c r="AL45" s="145"/>
      <c r="AM45" s="145">
        <v>0</v>
      </c>
      <c r="AN45" s="145"/>
      <c r="AO45" s="145"/>
      <c r="AP45" s="84"/>
      <c r="AQ45" s="83"/>
      <c r="AR45" s="86"/>
      <c r="AS45" s="101"/>
      <c r="AT45" s="101"/>
      <c r="AU45" s="101"/>
      <c r="AV45" s="101"/>
    </row>
    <row r="46" spans="1:54" ht="23.25" customHeight="1">
      <c r="A46" s="162" t="s">
        <v>129</v>
      </c>
      <c r="B46" s="128"/>
      <c r="C46" s="211" t="s">
        <v>116</v>
      </c>
      <c r="D46" s="267"/>
      <c r="E46" s="267"/>
      <c r="F46" s="267"/>
      <c r="G46" s="267"/>
      <c r="H46" s="267"/>
      <c r="I46" s="268"/>
      <c r="J46" s="124"/>
      <c r="K46" s="127"/>
      <c r="L46" s="127"/>
      <c r="M46" s="127"/>
      <c r="N46" s="128"/>
      <c r="O46" s="149">
        <f t="shared" si="19"/>
        <v>48</v>
      </c>
      <c r="P46" s="150"/>
      <c r="Q46" s="134">
        <f t="shared" si="20"/>
        <v>16</v>
      </c>
      <c r="R46" s="143"/>
      <c r="S46" s="149">
        <f>Y46+AA46+AD46+AG46+AI46+AM46</f>
        <v>32</v>
      </c>
      <c r="T46" s="150"/>
      <c r="U46" s="124">
        <v>10</v>
      </c>
      <c r="V46" s="125"/>
      <c r="W46" s="125"/>
      <c r="X46" s="126"/>
      <c r="Y46" s="145">
        <v>0</v>
      </c>
      <c r="Z46" s="145"/>
      <c r="AA46" s="145">
        <v>32</v>
      </c>
      <c r="AB46" s="145"/>
      <c r="AC46" s="145"/>
      <c r="AD46" s="145">
        <v>0</v>
      </c>
      <c r="AE46" s="145"/>
      <c r="AF46" s="145"/>
      <c r="AG46" s="145">
        <v>0</v>
      </c>
      <c r="AH46" s="145"/>
      <c r="AI46" s="145">
        <v>0</v>
      </c>
      <c r="AJ46" s="145"/>
      <c r="AK46" s="145"/>
      <c r="AL46" s="145"/>
      <c r="AM46" s="145">
        <v>0</v>
      </c>
      <c r="AN46" s="145"/>
      <c r="AO46" s="145"/>
      <c r="AP46" s="84"/>
      <c r="AQ46" s="81"/>
      <c r="AR46" s="91"/>
      <c r="AS46" s="91"/>
      <c r="AT46" s="91"/>
      <c r="AU46" s="91"/>
      <c r="AV46" s="91"/>
    </row>
    <row r="47" spans="1:54" ht="17.25" customHeight="1">
      <c r="A47" s="162" t="s">
        <v>130</v>
      </c>
      <c r="B47" s="128"/>
      <c r="C47" s="186" t="s">
        <v>76</v>
      </c>
      <c r="D47" s="127"/>
      <c r="E47" s="127"/>
      <c r="F47" s="127"/>
      <c r="G47" s="127"/>
      <c r="H47" s="127"/>
      <c r="I47" s="128"/>
      <c r="J47" s="124"/>
      <c r="K47" s="127"/>
      <c r="L47" s="127"/>
      <c r="M47" s="127"/>
      <c r="N47" s="128"/>
      <c r="O47" s="149">
        <f t="shared" si="19"/>
        <v>48</v>
      </c>
      <c r="P47" s="150"/>
      <c r="Q47" s="134">
        <f t="shared" si="20"/>
        <v>16</v>
      </c>
      <c r="R47" s="143"/>
      <c r="S47" s="149">
        <f t="shared" si="21"/>
        <v>32</v>
      </c>
      <c r="T47" s="150"/>
      <c r="U47" s="124">
        <v>10</v>
      </c>
      <c r="V47" s="125"/>
      <c r="W47" s="125"/>
      <c r="X47" s="126"/>
      <c r="Y47" s="145">
        <v>32</v>
      </c>
      <c r="Z47" s="145"/>
      <c r="AA47" s="145">
        <v>0</v>
      </c>
      <c r="AB47" s="145"/>
      <c r="AC47" s="145"/>
      <c r="AD47" s="145">
        <v>0</v>
      </c>
      <c r="AE47" s="145"/>
      <c r="AF47" s="145"/>
      <c r="AG47" s="145">
        <v>0</v>
      </c>
      <c r="AH47" s="145"/>
      <c r="AI47" s="145">
        <v>0</v>
      </c>
      <c r="AJ47" s="145"/>
      <c r="AK47" s="145"/>
      <c r="AL47" s="145"/>
      <c r="AM47" s="145">
        <v>0</v>
      </c>
      <c r="AN47" s="145"/>
      <c r="AO47" s="145"/>
      <c r="AP47" s="83"/>
      <c r="AQ47" s="81"/>
      <c r="AR47" s="91"/>
      <c r="AS47" s="91"/>
      <c r="AT47" s="91"/>
      <c r="AU47" s="91"/>
      <c r="AV47" s="91"/>
    </row>
    <row r="48" spans="1:54" ht="17.25" customHeight="1">
      <c r="A48" s="162" t="s">
        <v>131</v>
      </c>
      <c r="B48" s="128"/>
      <c r="C48" s="261" t="s">
        <v>91</v>
      </c>
      <c r="D48" s="262"/>
      <c r="E48" s="262"/>
      <c r="F48" s="262"/>
      <c r="G48" s="262"/>
      <c r="H48" s="262"/>
      <c r="I48" s="263"/>
      <c r="J48" s="124"/>
      <c r="K48" s="127"/>
      <c r="L48" s="127"/>
      <c r="M48" s="127"/>
      <c r="N48" s="128"/>
      <c r="O48" s="149">
        <f t="shared" si="19"/>
        <v>48</v>
      </c>
      <c r="P48" s="150"/>
      <c r="Q48" s="134">
        <f t="shared" si="20"/>
        <v>16</v>
      </c>
      <c r="R48" s="143"/>
      <c r="S48" s="149">
        <f t="shared" si="21"/>
        <v>32</v>
      </c>
      <c r="T48" s="150"/>
      <c r="U48" s="124">
        <v>10</v>
      </c>
      <c r="V48" s="125"/>
      <c r="W48" s="125"/>
      <c r="X48" s="126"/>
      <c r="Y48" s="145">
        <v>32</v>
      </c>
      <c r="Z48" s="145"/>
      <c r="AA48" s="145">
        <v>0</v>
      </c>
      <c r="AB48" s="145"/>
      <c r="AC48" s="145"/>
      <c r="AD48" s="145">
        <v>0</v>
      </c>
      <c r="AE48" s="145"/>
      <c r="AF48" s="145"/>
      <c r="AG48" s="145">
        <v>0</v>
      </c>
      <c r="AH48" s="145"/>
      <c r="AI48" s="145">
        <v>0</v>
      </c>
      <c r="AJ48" s="145"/>
      <c r="AK48" s="145"/>
      <c r="AL48" s="145"/>
      <c r="AM48" s="145">
        <v>0</v>
      </c>
      <c r="AN48" s="145"/>
      <c r="AO48" s="145"/>
      <c r="AP48" s="83"/>
      <c r="AQ48" s="84"/>
      <c r="AR48" s="91"/>
      <c r="AS48" s="91"/>
      <c r="AT48" s="91"/>
      <c r="AU48" s="91"/>
      <c r="AV48" s="91"/>
    </row>
    <row r="49" spans="1:48" s="75" customFormat="1" ht="17.25" customHeight="1">
      <c r="A49" s="162" t="s">
        <v>132</v>
      </c>
      <c r="B49" s="164"/>
      <c r="C49" s="261" t="s">
        <v>92</v>
      </c>
      <c r="D49" s="262"/>
      <c r="E49" s="262"/>
      <c r="F49" s="262"/>
      <c r="G49" s="262"/>
      <c r="H49" s="262"/>
      <c r="I49" s="263"/>
      <c r="J49" s="124" t="s">
        <v>160</v>
      </c>
      <c r="K49" s="127"/>
      <c r="L49" s="127"/>
      <c r="M49" s="127"/>
      <c r="N49" s="128"/>
      <c r="O49" s="149">
        <f>S49*1.5</f>
        <v>75</v>
      </c>
      <c r="P49" s="150"/>
      <c r="Q49" s="134">
        <f t="shared" si="20"/>
        <v>25</v>
      </c>
      <c r="R49" s="143"/>
      <c r="S49" s="149">
        <f t="shared" ref="S49" si="22">Y49+AA49+AD49+AG49+AJ49+AM49</f>
        <v>50</v>
      </c>
      <c r="T49" s="150"/>
      <c r="U49" s="124">
        <v>20</v>
      </c>
      <c r="V49" s="125"/>
      <c r="W49" s="125"/>
      <c r="X49" s="126"/>
      <c r="Y49" s="162">
        <v>0</v>
      </c>
      <c r="Z49" s="164"/>
      <c r="AA49" s="162">
        <v>50</v>
      </c>
      <c r="AB49" s="163"/>
      <c r="AC49" s="164"/>
      <c r="AD49" s="162">
        <v>0</v>
      </c>
      <c r="AE49" s="163"/>
      <c r="AF49" s="164"/>
      <c r="AG49" s="162">
        <v>0</v>
      </c>
      <c r="AH49" s="164"/>
      <c r="AI49" s="106"/>
      <c r="AJ49" s="162">
        <v>0</v>
      </c>
      <c r="AK49" s="163"/>
      <c r="AL49" s="164"/>
      <c r="AM49" s="162">
        <v>0</v>
      </c>
      <c r="AN49" s="163"/>
      <c r="AO49" s="164"/>
      <c r="AP49" s="83"/>
      <c r="AQ49" s="84"/>
      <c r="AR49" s="91"/>
      <c r="AS49" s="91"/>
      <c r="AT49" s="91"/>
      <c r="AU49" s="91"/>
      <c r="AV49" s="91"/>
    </row>
    <row r="50" spans="1:48" ht="24.75" customHeight="1">
      <c r="A50" s="162" t="s">
        <v>133</v>
      </c>
      <c r="B50" s="128"/>
      <c r="C50" s="186" t="s">
        <v>14</v>
      </c>
      <c r="D50" s="127"/>
      <c r="E50" s="127"/>
      <c r="F50" s="127"/>
      <c r="G50" s="127"/>
      <c r="H50" s="127"/>
      <c r="I50" s="128"/>
      <c r="J50" s="124" t="s">
        <v>180</v>
      </c>
      <c r="K50" s="127"/>
      <c r="L50" s="127"/>
      <c r="M50" s="127"/>
      <c r="N50" s="128"/>
      <c r="O50" s="207">
        <f t="shared" si="19"/>
        <v>100.5</v>
      </c>
      <c r="P50" s="208"/>
      <c r="Q50" s="134">
        <f t="shared" si="20"/>
        <v>33.5</v>
      </c>
      <c r="R50" s="143"/>
      <c r="S50" s="149">
        <f t="shared" si="21"/>
        <v>67</v>
      </c>
      <c r="T50" s="150"/>
      <c r="U50" s="162">
        <v>35</v>
      </c>
      <c r="V50" s="163"/>
      <c r="W50" s="163"/>
      <c r="X50" s="164"/>
      <c r="Y50" s="145">
        <v>0</v>
      </c>
      <c r="Z50" s="145"/>
      <c r="AA50" s="145">
        <v>0</v>
      </c>
      <c r="AB50" s="145"/>
      <c r="AC50" s="145"/>
      <c r="AD50" s="145">
        <v>0</v>
      </c>
      <c r="AE50" s="145"/>
      <c r="AF50" s="145"/>
      <c r="AG50" s="145">
        <v>67</v>
      </c>
      <c r="AH50" s="145"/>
      <c r="AI50" s="105"/>
      <c r="AJ50" s="145">
        <v>0</v>
      </c>
      <c r="AK50" s="145"/>
      <c r="AL50" s="145"/>
      <c r="AM50" s="145">
        <v>0</v>
      </c>
      <c r="AN50" s="145"/>
      <c r="AO50" s="145"/>
      <c r="AP50" s="81"/>
      <c r="AQ50" s="84"/>
      <c r="AR50" s="91"/>
      <c r="AS50" s="91"/>
      <c r="AT50" s="91"/>
      <c r="AU50" s="91"/>
      <c r="AV50" s="91"/>
    </row>
    <row r="51" spans="1:48" s="75" customFormat="1" ht="24.75" customHeight="1">
      <c r="A51" s="162" t="s">
        <v>134</v>
      </c>
      <c r="B51" s="164"/>
      <c r="C51" s="186" t="s">
        <v>103</v>
      </c>
      <c r="D51" s="222"/>
      <c r="E51" s="222"/>
      <c r="F51" s="222"/>
      <c r="G51" s="222"/>
      <c r="H51" s="222"/>
      <c r="I51" s="223"/>
      <c r="J51" s="264"/>
      <c r="K51" s="265"/>
      <c r="L51" s="265"/>
      <c r="M51" s="265"/>
      <c r="N51" s="266"/>
      <c r="O51" s="149">
        <f t="shared" ref="O51" si="23">S51*1.5</f>
        <v>96</v>
      </c>
      <c r="P51" s="150"/>
      <c r="Q51" s="134">
        <f t="shared" si="20"/>
        <v>32</v>
      </c>
      <c r="R51" s="143"/>
      <c r="S51" s="149">
        <f t="shared" ref="S51" si="24">Y51+AA51+AD51+AG51+AJ51+AM51</f>
        <v>64</v>
      </c>
      <c r="T51" s="150"/>
      <c r="U51" s="162">
        <v>20</v>
      </c>
      <c r="V51" s="163"/>
      <c r="W51" s="163"/>
      <c r="X51" s="164"/>
      <c r="Y51" s="162">
        <v>0</v>
      </c>
      <c r="Z51" s="164"/>
      <c r="AA51" s="162">
        <v>40</v>
      </c>
      <c r="AB51" s="163"/>
      <c r="AC51" s="164"/>
      <c r="AD51" s="162">
        <v>24</v>
      </c>
      <c r="AE51" s="163"/>
      <c r="AF51" s="164"/>
      <c r="AG51" s="162">
        <v>0</v>
      </c>
      <c r="AH51" s="164"/>
      <c r="AI51" s="105"/>
      <c r="AJ51" s="162">
        <v>0</v>
      </c>
      <c r="AK51" s="163"/>
      <c r="AL51" s="164"/>
      <c r="AM51" s="162">
        <v>0</v>
      </c>
      <c r="AN51" s="163"/>
      <c r="AO51" s="164"/>
      <c r="AP51" s="81"/>
      <c r="AQ51" s="84"/>
      <c r="AR51" s="91"/>
      <c r="AS51" s="91"/>
      <c r="AT51" s="91"/>
      <c r="AU51" s="91"/>
      <c r="AV51" s="91"/>
    </row>
    <row r="52" spans="1:48" ht="24" customHeight="1">
      <c r="A52" s="260" t="s">
        <v>42</v>
      </c>
      <c r="B52" s="128"/>
      <c r="C52" s="256" t="s">
        <v>148</v>
      </c>
      <c r="D52" s="127"/>
      <c r="E52" s="127"/>
      <c r="F52" s="127"/>
      <c r="G52" s="127"/>
      <c r="H52" s="127"/>
      <c r="I52" s="128"/>
      <c r="J52" s="146" t="s">
        <v>191</v>
      </c>
      <c r="K52" s="127"/>
      <c r="L52" s="127"/>
      <c r="M52" s="127"/>
      <c r="N52" s="128"/>
      <c r="O52" s="147">
        <f>O53+O70</f>
        <v>2029.37</v>
      </c>
      <c r="P52" s="148"/>
      <c r="Q52" s="215">
        <f>Q53+Q70</f>
        <v>214.36999999999989</v>
      </c>
      <c r="R52" s="210"/>
      <c r="S52" s="146">
        <f>S53+S70</f>
        <v>1815</v>
      </c>
      <c r="T52" s="151"/>
      <c r="U52" s="195">
        <f>U53+U70</f>
        <v>250</v>
      </c>
      <c r="V52" s="168"/>
      <c r="W52" s="168"/>
      <c r="X52" s="169"/>
      <c r="Y52" s="159">
        <f>Y53+Y70</f>
        <v>35</v>
      </c>
      <c r="Z52" s="159"/>
      <c r="AA52" s="159">
        <f>AA53+AA70</f>
        <v>68</v>
      </c>
      <c r="AB52" s="159"/>
      <c r="AC52" s="159"/>
      <c r="AD52" s="159">
        <f>AD53+AD70</f>
        <v>194</v>
      </c>
      <c r="AE52" s="159"/>
      <c r="AF52" s="159"/>
      <c r="AG52" s="159">
        <f>AG53+AG70</f>
        <v>326</v>
      </c>
      <c r="AH52" s="159"/>
      <c r="AI52" s="85"/>
      <c r="AJ52" s="216">
        <f>AJ53+AI70</f>
        <v>472</v>
      </c>
      <c r="AK52" s="217"/>
      <c r="AL52" s="218"/>
      <c r="AM52" s="216">
        <f>AM53+AM70</f>
        <v>720</v>
      </c>
      <c r="AN52" s="217"/>
      <c r="AO52" s="218"/>
      <c r="AP52" s="84"/>
      <c r="AQ52" s="84"/>
      <c r="AR52" s="91"/>
      <c r="AS52" s="91"/>
      <c r="AT52" s="91"/>
      <c r="AU52" s="91"/>
      <c r="AV52" s="91"/>
    </row>
    <row r="53" spans="1:48" s="18" customFormat="1" ht="15.75" customHeight="1">
      <c r="A53" s="260" t="s">
        <v>45</v>
      </c>
      <c r="B53" s="273"/>
      <c r="C53" s="257" t="s">
        <v>46</v>
      </c>
      <c r="D53" s="258"/>
      <c r="E53" s="258"/>
      <c r="F53" s="258"/>
      <c r="G53" s="258"/>
      <c r="H53" s="258"/>
      <c r="I53" s="259"/>
      <c r="J53" s="270" t="s">
        <v>190</v>
      </c>
      <c r="K53" s="271"/>
      <c r="L53" s="271"/>
      <c r="M53" s="271"/>
      <c r="N53" s="272"/>
      <c r="O53" s="147">
        <f>O54+O58+O62+O66</f>
        <v>1949.37</v>
      </c>
      <c r="P53" s="148"/>
      <c r="Q53" s="215">
        <f t="shared" si="20"/>
        <v>174.36999999999989</v>
      </c>
      <c r="R53" s="210"/>
      <c r="S53" s="146">
        <f>S54+S58+S62+S66</f>
        <v>1775</v>
      </c>
      <c r="T53" s="151"/>
      <c r="U53" s="195">
        <f>U54+U58+U62+U66</f>
        <v>210</v>
      </c>
      <c r="V53" s="168"/>
      <c r="W53" s="168"/>
      <c r="X53" s="169"/>
      <c r="Y53" s="159">
        <f>Y54+Y58+Y62</f>
        <v>35</v>
      </c>
      <c r="Z53" s="159"/>
      <c r="AA53" s="159">
        <f>AA54+AA58+AA62</f>
        <v>68</v>
      </c>
      <c r="AB53" s="159"/>
      <c r="AC53" s="159"/>
      <c r="AD53" s="159">
        <f>AD54+AD58+AD62</f>
        <v>194</v>
      </c>
      <c r="AE53" s="159"/>
      <c r="AF53" s="159"/>
      <c r="AG53" s="159">
        <f>AG54+AG58+AG62+AG66</f>
        <v>302</v>
      </c>
      <c r="AH53" s="159"/>
      <c r="AI53" s="85"/>
      <c r="AJ53" s="216">
        <f>AJ54+AJ58+AJ62+AJ66</f>
        <v>456</v>
      </c>
      <c r="AK53" s="217"/>
      <c r="AL53" s="218"/>
      <c r="AM53" s="216">
        <f>AM54+AM58+AM62+AM66</f>
        <v>720</v>
      </c>
      <c r="AN53" s="217"/>
      <c r="AO53" s="218"/>
      <c r="AP53" s="87"/>
      <c r="AQ53" s="83"/>
      <c r="AR53" s="101"/>
      <c r="AS53" s="101"/>
      <c r="AT53" s="101"/>
      <c r="AU53" s="101"/>
      <c r="AV53" s="101"/>
    </row>
    <row r="54" spans="1:48" s="18" customFormat="1" ht="25.5" customHeight="1">
      <c r="A54" s="216" t="s">
        <v>30</v>
      </c>
      <c r="B54" s="128"/>
      <c r="C54" s="256" t="s">
        <v>93</v>
      </c>
      <c r="D54" s="127"/>
      <c r="E54" s="127"/>
      <c r="F54" s="127"/>
      <c r="G54" s="127"/>
      <c r="H54" s="127"/>
      <c r="I54" s="128"/>
      <c r="J54" s="131" t="s">
        <v>179</v>
      </c>
      <c r="K54" s="209"/>
      <c r="L54" s="209"/>
      <c r="M54" s="209"/>
      <c r="N54" s="188"/>
      <c r="O54" s="147">
        <f>O55+O56+O57</f>
        <v>512.91</v>
      </c>
      <c r="P54" s="148"/>
      <c r="Q54" s="215">
        <f t="shared" si="20"/>
        <v>71.909999999999968</v>
      </c>
      <c r="R54" s="210"/>
      <c r="S54" s="146">
        <f>SUM(S55:T57)</f>
        <v>441</v>
      </c>
      <c r="T54" s="151"/>
      <c r="U54" s="195">
        <f>SUM(U55)</f>
        <v>80</v>
      </c>
      <c r="V54" s="168"/>
      <c r="W54" s="168"/>
      <c r="X54" s="169"/>
      <c r="Y54" s="159">
        <f>Y55</f>
        <v>35</v>
      </c>
      <c r="Z54" s="159"/>
      <c r="AA54" s="159">
        <f>AA55+AA56+AA57</f>
        <v>68</v>
      </c>
      <c r="AB54" s="159"/>
      <c r="AC54" s="159"/>
      <c r="AD54" s="159">
        <f>SUM(AD55:AF57)</f>
        <v>194</v>
      </c>
      <c r="AE54" s="159"/>
      <c r="AF54" s="159"/>
      <c r="AG54" s="159">
        <f>SUM(AG55:AH57)</f>
        <v>144</v>
      </c>
      <c r="AH54" s="159"/>
      <c r="AI54" s="85"/>
      <c r="AJ54" s="159">
        <f>AJ55</f>
        <v>0</v>
      </c>
      <c r="AK54" s="159"/>
      <c r="AL54" s="159"/>
      <c r="AM54" s="159">
        <f>SUM(AM55:AO57)</f>
        <v>0</v>
      </c>
      <c r="AN54" s="159"/>
      <c r="AO54" s="159"/>
      <c r="AP54" s="83"/>
      <c r="AQ54" s="83"/>
      <c r="AR54" s="101"/>
      <c r="AS54" s="101"/>
      <c r="AT54" s="101"/>
      <c r="AU54" s="101"/>
      <c r="AV54" s="101"/>
    </row>
    <row r="55" spans="1:48" s="18" customFormat="1" ht="34.5" customHeight="1">
      <c r="A55" s="136" t="s">
        <v>65</v>
      </c>
      <c r="B55" s="128"/>
      <c r="C55" s="186" t="s">
        <v>94</v>
      </c>
      <c r="D55" s="127"/>
      <c r="E55" s="127"/>
      <c r="F55" s="127"/>
      <c r="G55" s="127"/>
      <c r="H55" s="127"/>
      <c r="I55" s="128"/>
      <c r="J55" s="124"/>
      <c r="K55" s="127"/>
      <c r="L55" s="127"/>
      <c r="M55" s="127"/>
      <c r="N55" s="128"/>
      <c r="O55" s="207">
        <f>S55*1.47</f>
        <v>224.91</v>
      </c>
      <c r="P55" s="208"/>
      <c r="Q55" s="134">
        <f t="shared" si="20"/>
        <v>71.91</v>
      </c>
      <c r="R55" s="143"/>
      <c r="S55" s="162">
        <f>SUM(Y55:AO55)</f>
        <v>153</v>
      </c>
      <c r="T55" s="164"/>
      <c r="U55" s="162">
        <v>80</v>
      </c>
      <c r="V55" s="163"/>
      <c r="W55" s="163"/>
      <c r="X55" s="164"/>
      <c r="Y55" s="145">
        <v>35</v>
      </c>
      <c r="Z55" s="145"/>
      <c r="AA55" s="145">
        <v>68</v>
      </c>
      <c r="AB55" s="145"/>
      <c r="AC55" s="145"/>
      <c r="AD55" s="145">
        <v>50</v>
      </c>
      <c r="AE55" s="145"/>
      <c r="AF55" s="145"/>
      <c r="AG55" s="145">
        <v>0</v>
      </c>
      <c r="AH55" s="145"/>
      <c r="AI55" s="105"/>
      <c r="AJ55" s="145">
        <v>0</v>
      </c>
      <c r="AK55" s="145"/>
      <c r="AL55" s="145"/>
      <c r="AM55" s="145">
        <v>0</v>
      </c>
      <c r="AN55" s="145"/>
      <c r="AO55" s="145"/>
      <c r="AP55" s="84"/>
      <c r="AQ55" s="83"/>
      <c r="AR55" s="101"/>
      <c r="AS55" s="101"/>
      <c r="AT55" s="101"/>
      <c r="AU55" s="101"/>
      <c r="AV55" s="101"/>
    </row>
    <row r="56" spans="1:48" ht="15" customHeight="1">
      <c r="A56" s="136" t="s">
        <v>47</v>
      </c>
      <c r="B56" s="138"/>
      <c r="C56" s="186" t="s">
        <v>37</v>
      </c>
      <c r="D56" s="222"/>
      <c r="E56" s="222"/>
      <c r="F56" s="222"/>
      <c r="G56" s="222"/>
      <c r="H56" s="222"/>
      <c r="I56" s="223"/>
      <c r="J56" s="124" t="s">
        <v>181</v>
      </c>
      <c r="K56" s="127"/>
      <c r="L56" s="127"/>
      <c r="M56" s="127"/>
      <c r="N56" s="128"/>
      <c r="O56" s="207">
        <v>144</v>
      </c>
      <c r="P56" s="208"/>
      <c r="Q56" s="134">
        <f t="shared" si="20"/>
        <v>0</v>
      </c>
      <c r="R56" s="143"/>
      <c r="S56" s="162">
        <f t="shared" ref="S56:S57" si="25">Y56+AA56+AD56+AG56+AJ56+AM56</f>
        <v>144</v>
      </c>
      <c r="T56" s="164"/>
      <c r="U56" s="162">
        <v>0</v>
      </c>
      <c r="V56" s="163"/>
      <c r="W56" s="163"/>
      <c r="X56" s="164"/>
      <c r="Y56" s="145">
        <v>0</v>
      </c>
      <c r="Z56" s="145"/>
      <c r="AA56" s="197">
        <v>0</v>
      </c>
      <c r="AB56" s="197"/>
      <c r="AC56" s="197"/>
      <c r="AD56" s="145">
        <v>144</v>
      </c>
      <c r="AE56" s="145"/>
      <c r="AF56" s="145"/>
      <c r="AG56" s="145">
        <v>0</v>
      </c>
      <c r="AH56" s="145"/>
      <c r="AI56" s="105"/>
      <c r="AJ56" s="145">
        <v>0</v>
      </c>
      <c r="AK56" s="145"/>
      <c r="AL56" s="145"/>
      <c r="AM56" s="145">
        <v>0</v>
      </c>
      <c r="AN56" s="145"/>
      <c r="AO56" s="145"/>
      <c r="AP56" s="84"/>
      <c r="AQ56" s="84"/>
      <c r="AR56" s="91"/>
      <c r="AS56" s="91"/>
      <c r="AT56" s="91"/>
      <c r="AU56" s="91"/>
      <c r="AV56" s="91"/>
    </row>
    <row r="57" spans="1:48" ht="13.5" customHeight="1">
      <c r="A57" s="136" t="s">
        <v>48</v>
      </c>
      <c r="B57" s="138"/>
      <c r="C57" s="186" t="s">
        <v>44</v>
      </c>
      <c r="D57" s="222"/>
      <c r="E57" s="222"/>
      <c r="F57" s="222"/>
      <c r="G57" s="222"/>
      <c r="H57" s="222"/>
      <c r="I57" s="223"/>
      <c r="J57" s="124" t="s">
        <v>182</v>
      </c>
      <c r="K57" s="127"/>
      <c r="L57" s="127"/>
      <c r="M57" s="127"/>
      <c r="N57" s="128"/>
      <c r="O57" s="207">
        <v>144</v>
      </c>
      <c r="P57" s="208"/>
      <c r="Q57" s="134">
        <f t="shared" si="20"/>
        <v>0</v>
      </c>
      <c r="R57" s="143"/>
      <c r="S57" s="162">
        <f t="shared" si="25"/>
        <v>144</v>
      </c>
      <c r="T57" s="164"/>
      <c r="U57" s="162">
        <v>0</v>
      </c>
      <c r="V57" s="163"/>
      <c r="W57" s="163"/>
      <c r="X57" s="164"/>
      <c r="Y57" s="145">
        <v>0</v>
      </c>
      <c r="Z57" s="145"/>
      <c r="AA57" s="197">
        <v>0</v>
      </c>
      <c r="AB57" s="197"/>
      <c r="AC57" s="197"/>
      <c r="AD57" s="145">
        <v>0</v>
      </c>
      <c r="AE57" s="145"/>
      <c r="AF57" s="145"/>
      <c r="AG57" s="145">
        <v>144</v>
      </c>
      <c r="AH57" s="145"/>
      <c r="AI57" s="105"/>
      <c r="AJ57" s="145">
        <v>0</v>
      </c>
      <c r="AK57" s="145"/>
      <c r="AL57" s="145"/>
      <c r="AM57" s="145">
        <v>0</v>
      </c>
      <c r="AN57" s="145"/>
      <c r="AO57" s="145"/>
      <c r="AP57" s="84"/>
      <c r="AQ57" s="84"/>
      <c r="AR57" s="91"/>
      <c r="AS57" s="91"/>
      <c r="AT57" s="91"/>
      <c r="AU57" s="91"/>
      <c r="AV57" s="91"/>
    </row>
    <row r="58" spans="1:48" ht="27.75" customHeight="1">
      <c r="A58" s="216" t="s">
        <v>31</v>
      </c>
      <c r="B58" s="188"/>
      <c r="C58" s="219" t="s">
        <v>96</v>
      </c>
      <c r="D58" s="209"/>
      <c r="E58" s="209"/>
      <c r="F58" s="209"/>
      <c r="G58" s="209"/>
      <c r="H58" s="209"/>
      <c r="I58" s="188"/>
      <c r="J58" s="131" t="s">
        <v>179</v>
      </c>
      <c r="K58" s="209"/>
      <c r="L58" s="209"/>
      <c r="M58" s="209"/>
      <c r="N58" s="188"/>
      <c r="O58" s="147">
        <f>O59+O60+O61</f>
        <v>121.97999999999999</v>
      </c>
      <c r="P58" s="148"/>
      <c r="Q58" s="215">
        <f t="shared" si="20"/>
        <v>15.97999999999999</v>
      </c>
      <c r="R58" s="210"/>
      <c r="S58" s="195">
        <f>SUM(S59:T61)</f>
        <v>106</v>
      </c>
      <c r="T58" s="210"/>
      <c r="U58" s="195">
        <f>U59</f>
        <v>20</v>
      </c>
      <c r="V58" s="168"/>
      <c r="W58" s="168"/>
      <c r="X58" s="169"/>
      <c r="Y58" s="159">
        <f>Y59</f>
        <v>0</v>
      </c>
      <c r="Z58" s="159"/>
      <c r="AA58" s="159">
        <f>AA59</f>
        <v>0</v>
      </c>
      <c r="AB58" s="159"/>
      <c r="AC58" s="159"/>
      <c r="AD58" s="159">
        <f>AD59+AD60+AD61</f>
        <v>0</v>
      </c>
      <c r="AE58" s="159"/>
      <c r="AF58" s="159"/>
      <c r="AG58" s="159">
        <f>AG59+AG60+AG61</f>
        <v>106</v>
      </c>
      <c r="AH58" s="159"/>
      <c r="AI58" s="88"/>
      <c r="AJ58" s="159">
        <f>AI59</f>
        <v>0</v>
      </c>
      <c r="AK58" s="159"/>
      <c r="AL58" s="159"/>
      <c r="AM58" s="159">
        <f>SUM(AM59:AO61)</f>
        <v>0</v>
      </c>
      <c r="AN58" s="159"/>
      <c r="AO58" s="159"/>
      <c r="AP58" s="84"/>
      <c r="AQ58" s="84"/>
      <c r="AR58" s="91"/>
      <c r="AS58" s="91"/>
      <c r="AT58" s="91"/>
      <c r="AU58" s="91"/>
      <c r="AV58" s="91"/>
    </row>
    <row r="59" spans="1:48" ht="24.75" customHeight="1">
      <c r="A59" s="136" t="s">
        <v>66</v>
      </c>
      <c r="B59" s="128"/>
      <c r="C59" s="186" t="s">
        <v>95</v>
      </c>
      <c r="D59" s="127"/>
      <c r="E59" s="127"/>
      <c r="F59" s="127"/>
      <c r="G59" s="127"/>
      <c r="H59" s="127"/>
      <c r="I59" s="128"/>
      <c r="J59" s="124"/>
      <c r="K59" s="127"/>
      <c r="L59" s="127"/>
      <c r="M59" s="127"/>
      <c r="N59" s="128"/>
      <c r="O59" s="207">
        <f>S59*1.47</f>
        <v>49.98</v>
      </c>
      <c r="P59" s="208"/>
      <c r="Q59" s="134">
        <f t="shared" si="20"/>
        <v>15.979999999999997</v>
      </c>
      <c r="R59" s="143"/>
      <c r="S59" s="162">
        <f>Y59+AA59+AD59+AG59+AJ59+AM59</f>
        <v>34</v>
      </c>
      <c r="T59" s="143"/>
      <c r="U59" s="162">
        <v>20</v>
      </c>
      <c r="V59" s="163"/>
      <c r="W59" s="163"/>
      <c r="X59" s="164"/>
      <c r="Y59" s="145">
        <v>0</v>
      </c>
      <c r="Z59" s="145"/>
      <c r="AA59" s="161">
        <v>0</v>
      </c>
      <c r="AB59" s="161"/>
      <c r="AC59" s="161"/>
      <c r="AD59" s="145">
        <v>0</v>
      </c>
      <c r="AE59" s="145"/>
      <c r="AF59" s="145"/>
      <c r="AG59" s="136">
        <v>34</v>
      </c>
      <c r="AH59" s="138"/>
      <c r="AI59" s="145">
        <v>0</v>
      </c>
      <c r="AJ59" s="145"/>
      <c r="AK59" s="145"/>
      <c r="AL59" s="145"/>
      <c r="AM59" s="145">
        <v>0</v>
      </c>
      <c r="AN59" s="145"/>
      <c r="AO59" s="145"/>
      <c r="AP59" s="84"/>
      <c r="AQ59" s="84"/>
      <c r="AR59" s="91"/>
      <c r="AS59" s="91"/>
      <c r="AT59" s="91"/>
      <c r="AU59" s="91"/>
      <c r="AV59" s="91"/>
    </row>
    <row r="60" spans="1:48" ht="12" customHeight="1">
      <c r="A60" s="136" t="s">
        <v>49</v>
      </c>
      <c r="B60" s="138"/>
      <c r="C60" s="186" t="s">
        <v>37</v>
      </c>
      <c r="D60" s="222"/>
      <c r="E60" s="222"/>
      <c r="F60" s="222"/>
      <c r="G60" s="222"/>
      <c r="H60" s="222"/>
      <c r="I60" s="223"/>
      <c r="J60" s="124" t="s">
        <v>182</v>
      </c>
      <c r="K60" s="127"/>
      <c r="L60" s="127"/>
      <c r="M60" s="127"/>
      <c r="N60" s="128"/>
      <c r="O60" s="207">
        <v>36</v>
      </c>
      <c r="P60" s="208"/>
      <c r="Q60" s="134">
        <f t="shared" si="20"/>
        <v>0</v>
      </c>
      <c r="R60" s="143"/>
      <c r="S60" s="162">
        <f t="shared" ref="S60:S61" si="26">Y60+AA60+AD60+AG60+AJ60+AM60</f>
        <v>36</v>
      </c>
      <c r="T60" s="143"/>
      <c r="U60" s="162">
        <v>0</v>
      </c>
      <c r="V60" s="163"/>
      <c r="W60" s="163"/>
      <c r="X60" s="164"/>
      <c r="Y60" s="145">
        <v>0</v>
      </c>
      <c r="Z60" s="145"/>
      <c r="AA60" s="145">
        <v>0</v>
      </c>
      <c r="AB60" s="145"/>
      <c r="AC60" s="145"/>
      <c r="AD60" s="197">
        <v>0</v>
      </c>
      <c r="AE60" s="197"/>
      <c r="AF60" s="197"/>
      <c r="AG60" s="158">
        <v>36</v>
      </c>
      <c r="AH60" s="158"/>
      <c r="AI60" s="145">
        <v>0</v>
      </c>
      <c r="AJ60" s="145"/>
      <c r="AK60" s="145"/>
      <c r="AL60" s="145"/>
      <c r="AM60" s="145">
        <v>0</v>
      </c>
      <c r="AN60" s="145"/>
      <c r="AO60" s="145"/>
      <c r="AP60" s="84"/>
      <c r="AQ60" s="84"/>
      <c r="AR60" s="91"/>
      <c r="AS60" s="91"/>
      <c r="AT60" s="91"/>
      <c r="AU60" s="91"/>
      <c r="AV60" s="91"/>
    </row>
    <row r="61" spans="1:48" ht="12.75" customHeight="1">
      <c r="A61" s="136" t="s">
        <v>50</v>
      </c>
      <c r="B61" s="138"/>
      <c r="C61" s="186" t="s">
        <v>44</v>
      </c>
      <c r="D61" s="222"/>
      <c r="E61" s="222"/>
      <c r="F61" s="222"/>
      <c r="G61" s="222"/>
      <c r="H61" s="222"/>
      <c r="I61" s="223"/>
      <c r="J61" s="124" t="s">
        <v>182</v>
      </c>
      <c r="K61" s="127"/>
      <c r="L61" s="127"/>
      <c r="M61" s="127"/>
      <c r="N61" s="128"/>
      <c r="O61" s="207">
        <v>36</v>
      </c>
      <c r="P61" s="208"/>
      <c r="Q61" s="134">
        <f t="shared" si="20"/>
        <v>0</v>
      </c>
      <c r="R61" s="143"/>
      <c r="S61" s="162">
        <f t="shared" si="26"/>
        <v>36</v>
      </c>
      <c r="T61" s="143"/>
      <c r="U61" s="162">
        <v>0</v>
      </c>
      <c r="V61" s="163"/>
      <c r="W61" s="163"/>
      <c r="X61" s="164"/>
      <c r="Y61" s="145">
        <v>0</v>
      </c>
      <c r="Z61" s="145"/>
      <c r="AA61" s="145">
        <v>0</v>
      </c>
      <c r="AB61" s="145"/>
      <c r="AC61" s="145"/>
      <c r="AD61" s="197">
        <v>0</v>
      </c>
      <c r="AE61" s="197"/>
      <c r="AF61" s="197"/>
      <c r="AG61" s="158">
        <v>36</v>
      </c>
      <c r="AH61" s="158"/>
      <c r="AI61" s="105"/>
      <c r="AJ61" s="145">
        <v>0</v>
      </c>
      <c r="AK61" s="145"/>
      <c r="AL61" s="145"/>
      <c r="AM61" s="145">
        <v>0</v>
      </c>
      <c r="AN61" s="145"/>
      <c r="AO61" s="145"/>
      <c r="AP61" s="84"/>
      <c r="AQ61" s="84"/>
      <c r="AR61" s="91"/>
      <c r="AS61" s="91"/>
      <c r="AT61" s="91"/>
      <c r="AU61" s="91"/>
      <c r="AV61" s="91"/>
    </row>
    <row r="62" spans="1:48" ht="33" customHeight="1">
      <c r="A62" s="216" t="s">
        <v>32</v>
      </c>
      <c r="B62" s="128"/>
      <c r="C62" s="219" t="s">
        <v>142</v>
      </c>
      <c r="D62" s="220"/>
      <c r="E62" s="220"/>
      <c r="F62" s="220"/>
      <c r="G62" s="220"/>
      <c r="H62" s="220"/>
      <c r="I62" s="221"/>
      <c r="J62" s="131" t="s">
        <v>183</v>
      </c>
      <c r="K62" s="209"/>
      <c r="L62" s="209"/>
      <c r="M62" s="209"/>
      <c r="N62" s="188"/>
      <c r="O62" s="147">
        <f>O63+O64+O65</f>
        <v>296.88</v>
      </c>
      <c r="P62" s="148"/>
      <c r="Q62" s="215">
        <f t="shared" si="20"/>
        <v>48.879999999999995</v>
      </c>
      <c r="R62" s="210"/>
      <c r="S62" s="195">
        <f>SUM(S63:T65)</f>
        <v>248</v>
      </c>
      <c r="T62" s="210"/>
      <c r="U62" s="195">
        <f>U63</f>
        <v>60</v>
      </c>
      <c r="V62" s="168"/>
      <c r="W62" s="168"/>
      <c r="X62" s="169"/>
      <c r="Y62" s="159">
        <f>Y63</f>
        <v>0</v>
      </c>
      <c r="Z62" s="159"/>
      <c r="AA62" s="159">
        <f>AA63</f>
        <v>0</v>
      </c>
      <c r="AB62" s="159"/>
      <c r="AC62" s="159"/>
      <c r="AD62" s="159">
        <f>AD63</f>
        <v>0</v>
      </c>
      <c r="AE62" s="159"/>
      <c r="AF62" s="159"/>
      <c r="AG62" s="159">
        <f>AG63+AG64+AG65</f>
        <v>32</v>
      </c>
      <c r="AH62" s="159"/>
      <c r="AI62" s="88"/>
      <c r="AJ62" s="159">
        <f>SUM(AJ63:AL65)</f>
        <v>216</v>
      </c>
      <c r="AK62" s="159"/>
      <c r="AL62" s="159"/>
      <c r="AM62" s="159">
        <f>SUM(AM63:AO65)</f>
        <v>0</v>
      </c>
      <c r="AN62" s="159"/>
      <c r="AO62" s="159"/>
      <c r="AP62" s="84"/>
      <c r="AQ62" s="84"/>
      <c r="AR62" s="91"/>
      <c r="AS62" s="91"/>
      <c r="AT62" s="91"/>
      <c r="AU62" s="91"/>
      <c r="AV62" s="91"/>
    </row>
    <row r="63" spans="1:48" ht="25.5" customHeight="1">
      <c r="A63" s="136" t="s">
        <v>67</v>
      </c>
      <c r="B63" s="138"/>
      <c r="C63" s="186" t="s">
        <v>97</v>
      </c>
      <c r="D63" s="222"/>
      <c r="E63" s="222"/>
      <c r="F63" s="222"/>
      <c r="G63" s="222"/>
      <c r="H63" s="222"/>
      <c r="I63" s="223"/>
      <c r="J63" s="124"/>
      <c r="K63" s="127"/>
      <c r="L63" s="127"/>
      <c r="M63" s="127"/>
      <c r="N63" s="128"/>
      <c r="O63" s="207">
        <f>S63*1.47</f>
        <v>152.88</v>
      </c>
      <c r="P63" s="208"/>
      <c r="Q63" s="134">
        <f t="shared" si="20"/>
        <v>48.879999999999995</v>
      </c>
      <c r="R63" s="143"/>
      <c r="S63" s="162">
        <f>Y63+AA63+AD63+AG63+AJ63+AM63</f>
        <v>104</v>
      </c>
      <c r="T63" s="143"/>
      <c r="U63" s="162">
        <v>60</v>
      </c>
      <c r="V63" s="163"/>
      <c r="W63" s="163"/>
      <c r="X63" s="164"/>
      <c r="Y63" s="145">
        <v>0</v>
      </c>
      <c r="Z63" s="145"/>
      <c r="AA63" s="161">
        <v>0</v>
      </c>
      <c r="AB63" s="161"/>
      <c r="AC63" s="161"/>
      <c r="AD63" s="161">
        <v>0</v>
      </c>
      <c r="AE63" s="161"/>
      <c r="AF63" s="161"/>
      <c r="AG63" s="136">
        <v>32</v>
      </c>
      <c r="AH63" s="138"/>
      <c r="AI63" s="107"/>
      <c r="AJ63" s="161">
        <v>72</v>
      </c>
      <c r="AK63" s="161"/>
      <c r="AL63" s="161"/>
      <c r="AM63" s="145">
        <v>0</v>
      </c>
      <c r="AN63" s="145"/>
      <c r="AO63" s="145"/>
      <c r="AP63" s="84"/>
      <c r="AQ63" s="84"/>
      <c r="AR63" s="91"/>
      <c r="AS63" s="91"/>
      <c r="AT63" s="91"/>
      <c r="AU63" s="91"/>
      <c r="AV63" s="91"/>
    </row>
    <row r="64" spans="1:48" ht="14.25" customHeight="1">
      <c r="A64" s="136" t="s">
        <v>51</v>
      </c>
      <c r="B64" s="138"/>
      <c r="C64" s="186" t="s">
        <v>37</v>
      </c>
      <c r="D64" s="222"/>
      <c r="E64" s="222"/>
      <c r="F64" s="222"/>
      <c r="G64" s="222"/>
      <c r="H64" s="222"/>
      <c r="I64" s="223"/>
      <c r="J64" s="124" t="s">
        <v>184</v>
      </c>
      <c r="K64" s="127"/>
      <c r="L64" s="127"/>
      <c r="M64" s="127"/>
      <c r="N64" s="128"/>
      <c r="O64" s="207">
        <v>72</v>
      </c>
      <c r="P64" s="208"/>
      <c r="Q64" s="134">
        <f t="shared" si="20"/>
        <v>0</v>
      </c>
      <c r="R64" s="143"/>
      <c r="S64" s="162">
        <f t="shared" ref="S64:S65" si="27">Y64+AA64+AD64+AG64+AJ64+AM64</f>
        <v>72</v>
      </c>
      <c r="T64" s="143"/>
      <c r="U64" s="162">
        <v>0</v>
      </c>
      <c r="V64" s="163"/>
      <c r="W64" s="163"/>
      <c r="X64" s="164"/>
      <c r="Y64" s="145">
        <v>0</v>
      </c>
      <c r="Z64" s="145"/>
      <c r="AA64" s="161">
        <v>0</v>
      </c>
      <c r="AB64" s="161"/>
      <c r="AC64" s="161"/>
      <c r="AD64" s="161">
        <v>0</v>
      </c>
      <c r="AE64" s="161"/>
      <c r="AF64" s="161"/>
      <c r="AG64" s="165">
        <v>0</v>
      </c>
      <c r="AH64" s="167"/>
      <c r="AI64" s="107"/>
      <c r="AJ64" s="160">
        <v>72</v>
      </c>
      <c r="AK64" s="160"/>
      <c r="AL64" s="160"/>
      <c r="AM64" s="145">
        <v>0</v>
      </c>
      <c r="AN64" s="145"/>
      <c r="AO64" s="145"/>
      <c r="AP64" s="84"/>
      <c r="AQ64" s="84"/>
      <c r="AR64" s="91"/>
      <c r="AS64" s="91"/>
      <c r="AT64" s="91"/>
      <c r="AU64" s="91"/>
      <c r="AV64" s="91"/>
    </row>
    <row r="65" spans="1:52" ht="12" customHeight="1">
      <c r="A65" s="136" t="s">
        <v>52</v>
      </c>
      <c r="B65" s="138"/>
      <c r="C65" s="186" t="s">
        <v>44</v>
      </c>
      <c r="D65" s="222"/>
      <c r="E65" s="222"/>
      <c r="F65" s="222"/>
      <c r="G65" s="222"/>
      <c r="H65" s="222"/>
      <c r="I65" s="223"/>
      <c r="J65" s="124" t="s">
        <v>184</v>
      </c>
      <c r="K65" s="127"/>
      <c r="L65" s="127"/>
      <c r="M65" s="127"/>
      <c r="N65" s="128"/>
      <c r="O65" s="207">
        <v>72</v>
      </c>
      <c r="P65" s="208"/>
      <c r="Q65" s="134">
        <f t="shared" si="20"/>
        <v>0</v>
      </c>
      <c r="R65" s="143"/>
      <c r="S65" s="162">
        <f t="shared" si="27"/>
        <v>72</v>
      </c>
      <c r="T65" s="143"/>
      <c r="U65" s="162">
        <v>0</v>
      </c>
      <c r="V65" s="163"/>
      <c r="W65" s="163"/>
      <c r="X65" s="164"/>
      <c r="Y65" s="145">
        <v>0</v>
      </c>
      <c r="Z65" s="145"/>
      <c r="AA65" s="161">
        <v>0</v>
      </c>
      <c r="AB65" s="161"/>
      <c r="AC65" s="161"/>
      <c r="AD65" s="161">
        <v>0</v>
      </c>
      <c r="AE65" s="161"/>
      <c r="AF65" s="161"/>
      <c r="AG65" s="165">
        <v>0</v>
      </c>
      <c r="AH65" s="167"/>
      <c r="AI65" s="107"/>
      <c r="AJ65" s="160">
        <v>72</v>
      </c>
      <c r="AK65" s="160"/>
      <c r="AL65" s="160"/>
      <c r="AM65" s="145">
        <v>0</v>
      </c>
      <c r="AN65" s="145"/>
      <c r="AO65" s="145"/>
      <c r="AP65" s="83"/>
      <c r="AQ65" s="84"/>
      <c r="AR65" s="91"/>
      <c r="AS65" s="91"/>
      <c r="AT65" s="91"/>
      <c r="AU65" s="91"/>
      <c r="AV65" s="91"/>
    </row>
    <row r="66" spans="1:52" s="75" customFormat="1" ht="24.75" customHeight="1">
      <c r="A66" s="216" t="s">
        <v>98</v>
      </c>
      <c r="B66" s="218"/>
      <c r="C66" s="219" t="s">
        <v>101</v>
      </c>
      <c r="D66" s="220"/>
      <c r="E66" s="220"/>
      <c r="F66" s="220"/>
      <c r="G66" s="220"/>
      <c r="H66" s="220"/>
      <c r="I66" s="221"/>
      <c r="J66" s="224" t="s">
        <v>187</v>
      </c>
      <c r="K66" s="225"/>
      <c r="L66" s="225"/>
      <c r="M66" s="225"/>
      <c r="N66" s="226"/>
      <c r="O66" s="147">
        <f>O67+O68+O69</f>
        <v>1017.6</v>
      </c>
      <c r="P66" s="148"/>
      <c r="Q66" s="215">
        <f t="shared" si="20"/>
        <v>37.600000000000023</v>
      </c>
      <c r="R66" s="210"/>
      <c r="S66" s="195">
        <f>SUM(S67:T69)</f>
        <v>980</v>
      </c>
      <c r="T66" s="169"/>
      <c r="U66" s="195">
        <f>U67</f>
        <v>50</v>
      </c>
      <c r="V66" s="168"/>
      <c r="W66" s="168"/>
      <c r="X66" s="169"/>
      <c r="Y66" s="195">
        <f>Y67</f>
        <v>0</v>
      </c>
      <c r="Z66" s="169"/>
      <c r="AA66" s="216">
        <f>AA67</f>
        <v>0</v>
      </c>
      <c r="AB66" s="217"/>
      <c r="AC66" s="218"/>
      <c r="AD66" s="216">
        <f>AD67</f>
        <v>0</v>
      </c>
      <c r="AE66" s="217"/>
      <c r="AF66" s="218"/>
      <c r="AG66" s="216">
        <f>AG67</f>
        <v>20</v>
      </c>
      <c r="AH66" s="218"/>
      <c r="AI66" s="89"/>
      <c r="AJ66" s="216">
        <f>SUM(AJ67:AL69)</f>
        <v>240</v>
      </c>
      <c r="AK66" s="217"/>
      <c r="AL66" s="218"/>
      <c r="AM66" s="195">
        <f>SUM(AM67:AO69)</f>
        <v>720</v>
      </c>
      <c r="AN66" s="168"/>
      <c r="AO66" s="169"/>
      <c r="AP66" s="83"/>
      <c r="AQ66" s="84"/>
      <c r="AR66" s="91"/>
      <c r="AS66" s="91"/>
      <c r="AT66" s="91"/>
      <c r="AU66" s="91"/>
      <c r="AV66" s="91"/>
    </row>
    <row r="67" spans="1:52" s="75" customFormat="1" ht="17.25" customHeight="1">
      <c r="A67" s="136" t="s">
        <v>188</v>
      </c>
      <c r="B67" s="138"/>
      <c r="C67" s="186" t="s">
        <v>102</v>
      </c>
      <c r="D67" s="222"/>
      <c r="E67" s="222"/>
      <c r="F67" s="222"/>
      <c r="G67" s="222"/>
      <c r="H67" s="222"/>
      <c r="I67" s="223"/>
      <c r="J67" s="227"/>
      <c r="K67" s="228"/>
      <c r="L67" s="228"/>
      <c r="M67" s="228"/>
      <c r="N67" s="229"/>
      <c r="O67" s="207">
        <f>S67*1.47</f>
        <v>117.6</v>
      </c>
      <c r="P67" s="208"/>
      <c r="Q67" s="134">
        <f t="shared" si="20"/>
        <v>37.599999999999994</v>
      </c>
      <c r="R67" s="143"/>
      <c r="S67" s="162">
        <f>SUM(Y67:AO67)</f>
        <v>80</v>
      </c>
      <c r="T67" s="164"/>
      <c r="U67" s="162">
        <v>50</v>
      </c>
      <c r="V67" s="163"/>
      <c r="W67" s="163"/>
      <c r="X67" s="164"/>
      <c r="Y67" s="162">
        <v>0</v>
      </c>
      <c r="Z67" s="164"/>
      <c r="AA67" s="136">
        <v>0</v>
      </c>
      <c r="AB67" s="137"/>
      <c r="AC67" s="138"/>
      <c r="AD67" s="136">
        <v>0</v>
      </c>
      <c r="AE67" s="137"/>
      <c r="AF67" s="138"/>
      <c r="AG67" s="136">
        <v>20</v>
      </c>
      <c r="AH67" s="138"/>
      <c r="AI67" s="107"/>
      <c r="AJ67" s="136">
        <v>60</v>
      </c>
      <c r="AK67" s="137"/>
      <c r="AL67" s="138"/>
      <c r="AM67" s="162">
        <v>0</v>
      </c>
      <c r="AN67" s="163"/>
      <c r="AO67" s="164"/>
      <c r="AP67" s="83"/>
      <c r="AQ67" s="84"/>
      <c r="AR67" s="91"/>
      <c r="AS67" s="91"/>
      <c r="AT67" s="91"/>
      <c r="AU67" s="91"/>
      <c r="AV67" s="91"/>
    </row>
    <row r="68" spans="1:52" s="75" customFormat="1" ht="17.25" customHeight="1">
      <c r="A68" s="136" t="s">
        <v>99</v>
      </c>
      <c r="B68" s="138"/>
      <c r="C68" s="186" t="s">
        <v>37</v>
      </c>
      <c r="D68" s="222"/>
      <c r="E68" s="222"/>
      <c r="F68" s="222"/>
      <c r="G68" s="222"/>
      <c r="H68" s="222"/>
      <c r="I68" s="223"/>
      <c r="J68" s="227" t="s">
        <v>185</v>
      </c>
      <c r="K68" s="228"/>
      <c r="L68" s="228"/>
      <c r="M68" s="228"/>
      <c r="N68" s="229"/>
      <c r="O68" s="207">
        <v>144</v>
      </c>
      <c r="P68" s="208"/>
      <c r="Q68" s="134">
        <f t="shared" si="20"/>
        <v>0</v>
      </c>
      <c r="R68" s="143"/>
      <c r="S68" s="162">
        <f t="shared" ref="S68:S70" si="28">SUM(Y68:AO68)</f>
        <v>144</v>
      </c>
      <c r="T68" s="164"/>
      <c r="U68" s="162">
        <v>0</v>
      </c>
      <c r="V68" s="163"/>
      <c r="W68" s="163"/>
      <c r="X68" s="164"/>
      <c r="Y68" s="162">
        <v>0</v>
      </c>
      <c r="Z68" s="164"/>
      <c r="AA68" s="136">
        <v>0</v>
      </c>
      <c r="AB68" s="137"/>
      <c r="AC68" s="138"/>
      <c r="AD68" s="136">
        <v>0</v>
      </c>
      <c r="AE68" s="137"/>
      <c r="AF68" s="138"/>
      <c r="AG68" s="136">
        <v>0</v>
      </c>
      <c r="AH68" s="138"/>
      <c r="AI68" s="107"/>
      <c r="AJ68" s="165">
        <v>144</v>
      </c>
      <c r="AK68" s="166"/>
      <c r="AL68" s="167"/>
      <c r="AM68" s="162">
        <v>0</v>
      </c>
      <c r="AN68" s="163"/>
      <c r="AO68" s="164"/>
      <c r="AP68" s="83"/>
      <c r="AQ68" s="84"/>
      <c r="AR68" s="91"/>
      <c r="AS68" s="91"/>
      <c r="AT68" s="91"/>
      <c r="AU68" s="91"/>
      <c r="AV68" s="91"/>
    </row>
    <row r="69" spans="1:52" s="75" customFormat="1" ht="19.5" customHeight="1">
      <c r="A69" s="136" t="s">
        <v>100</v>
      </c>
      <c r="B69" s="138"/>
      <c r="C69" s="186" t="s">
        <v>44</v>
      </c>
      <c r="D69" s="222"/>
      <c r="E69" s="222"/>
      <c r="F69" s="222"/>
      <c r="G69" s="222"/>
      <c r="H69" s="222"/>
      <c r="I69" s="223"/>
      <c r="J69" s="227" t="s">
        <v>186</v>
      </c>
      <c r="K69" s="228"/>
      <c r="L69" s="228"/>
      <c r="M69" s="228"/>
      <c r="N69" s="229"/>
      <c r="O69" s="207">
        <v>756</v>
      </c>
      <c r="P69" s="208"/>
      <c r="Q69" s="134">
        <v>0</v>
      </c>
      <c r="R69" s="143"/>
      <c r="S69" s="162">
        <f t="shared" si="28"/>
        <v>756</v>
      </c>
      <c r="T69" s="164"/>
      <c r="U69" s="162">
        <v>0</v>
      </c>
      <c r="V69" s="163"/>
      <c r="W69" s="163"/>
      <c r="X69" s="164"/>
      <c r="Y69" s="162">
        <v>0</v>
      </c>
      <c r="Z69" s="164"/>
      <c r="AA69" s="136">
        <v>0</v>
      </c>
      <c r="AB69" s="137"/>
      <c r="AC69" s="138"/>
      <c r="AD69" s="136">
        <v>0</v>
      </c>
      <c r="AE69" s="137"/>
      <c r="AF69" s="138"/>
      <c r="AG69" s="136">
        <v>0</v>
      </c>
      <c r="AH69" s="138"/>
      <c r="AI69" s="107"/>
      <c r="AJ69" s="165">
        <v>36</v>
      </c>
      <c r="AK69" s="166"/>
      <c r="AL69" s="167"/>
      <c r="AM69" s="162">
        <v>720</v>
      </c>
      <c r="AN69" s="163"/>
      <c r="AO69" s="164"/>
      <c r="AP69" s="83"/>
      <c r="AQ69" s="84"/>
      <c r="AR69" s="91"/>
      <c r="AS69" s="91"/>
      <c r="AT69" s="91"/>
      <c r="AU69" s="91"/>
      <c r="AV69" s="91"/>
    </row>
    <row r="70" spans="1:52" ht="14.25" customHeight="1">
      <c r="A70" s="216" t="s">
        <v>43</v>
      </c>
      <c r="B70" s="128"/>
      <c r="C70" s="219" t="s">
        <v>10</v>
      </c>
      <c r="D70" s="209"/>
      <c r="E70" s="209"/>
      <c r="F70" s="209"/>
      <c r="G70" s="209"/>
      <c r="H70" s="209"/>
      <c r="I70" s="188"/>
      <c r="J70" s="131" t="s">
        <v>195</v>
      </c>
      <c r="K70" s="209"/>
      <c r="L70" s="209"/>
      <c r="M70" s="209"/>
      <c r="N70" s="188"/>
      <c r="O70" s="147">
        <v>80</v>
      </c>
      <c r="P70" s="148"/>
      <c r="Q70" s="215">
        <f t="shared" si="20"/>
        <v>40</v>
      </c>
      <c r="R70" s="210"/>
      <c r="S70" s="162">
        <f t="shared" si="28"/>
        <v>40</v>
      </c>
      <c r="T70" s="164"/>
      <c r="U70" s="195">
        <v>40</v>
      </c>
      <c r="V70" s="168"/>
      <c r="W70" s="168"/>
      <c r="X70" s="169"/>
      <c r="Y70" s="159">
        <v>0</v>
      </c>
      <c r="Z70" s="159"/>
      <c r="AA70" s="196">
        <v>0</v>
      </c>
      <c r="AB70" s="196"/>
      <c r="AC70" s="196"/>
      <c r="AD70" s="196">
        <v>0</v>
      </c>
      <c r="AE70" s="196"/>
      <c r="AF70" s="196"/>
      <c r="AG70" s="159">
        <v>24</v>
      </c>
      <c r="AH70" s="159"/>
      <c r="AI70" s="159">
        <v>16</v>
      </c>
      <c r="AJ70" s="159"/>
      <c r="AK70" s="159"/>
      <c r="AL70" s="159"/>
      <c r="AM70" s="159">
        <v>0</v>
      </c>
      <c r="AN70" s="159"/>
      <c r="AO70" s="159"/>
      <c r="AP70" s="90"/>
      <c r="AQ70" s="84"/>
      <c r="AR70" s="91"/>
      <c r="AS70" s="91"/>
      <c r="AT70" s="91"/>
      <c r="AU70" s="91"/>
      <c r="AV70" s="91"/>
    </row>
    <row r="71" spans="1:52" ht="22.5" customHeight="1">
      <c r="A71" s="136" t="s">
        <v>77</v>
      </c>
      <c r="B71" s="138"/>
      <c r="C71" s="186" t="s">
        <v>41</v>
      </c>
      <c r="D71" s="222"/>
      <c r="E71" s="222"/>
      <c r="F71" s="222"/>
      <c r="G71" s="222"/>
      <c r="H71" s="222"/>
      <c r="I71" s="223"/>
      <c r="J71" s="131" t="s">
        <v>154</v>
      </c>
      <c r="K71" s="132"/>
      <c r="L71" s="132"/>
      <c r="M71" s="132"/>
      <c r="N71" s="133"/>
      <c r="O71" s="195"/>
      <c r="P71" s="169"/>
      <c r="Q71" s="215"/>
      <c r="R71" s="210"/>
      <c r="S71" s="195"/>
      <c r="T71" s="169"/>
      <c r="U71" s="195"/>
      <c r="V71" s="168"/>
      <c r="W71" s="168"/>
      <c r="X71" s="169"/>
      <c r="Y71" s="236"/>
      <c r="Z71" s="251"/>
      <c r="AA71" s="198"/>
      <c r="AB71" s="199"/>
      <c r="AC71" s="200"/>
      <c r="AD71" s="198"/>
      <c r="AE71" s="199"/>
      <c r="AF71" s="200"/>
      <c r="AG71" s="236"/>
      <c r="AH71" s="237"/>
      <c r="AI71" s="108"/>
      <c r="AJ71" s="168"/>
      <c r="AK71" s="168"/>
      <c r="AL71" s="169"/>
      <c r="AM71" s="195">
        <v>72</v>
      </c>
      <c r="AN71" s="168"/>
      <c r="AO71" s="169"/>
      <c r="AP71" s="90"/>
      <c r="AQ71" s="84"/>
      <c r="AR71" s="91"/>
      <c r="AS71" s="91"/>
      <c r="AT71" s="91"/>
      <c r="AU71" s="91"/>
      <c r="AV71" s="91"/>
    </row>
    <row r="72" spans="1:52" ht="15.75" customHeight="1">
      <c r="A72" s="136"/>
      <c r="B72" s="138"/>
      <c r="C72" s="230" t="s">
        <v>78</v>
      </c>
      <c r="D72" s="231"/>
      <c r="E72" s="231"/>
      <c r="F72" s="231"/>
      <c r="G72" s="231"/>
      <c r="H72" s="231"/>
      <c r="I72" s="232"/>
      <c r="J72" s="224" t="s">
        <v>196</v>
      </c>
      <c r="K72" s="225"/>
      <c r="L72" s="225"/>
      <c r="M72" s="225"/>
      <c r="N72" s="226"/>
      <c r="O72" s="234">
        <f>SUM(O24+O44+O52)</f>
        <v>5570.87</v>
      </c>
      <c r="P72" s="169"/>
      <c r="Q72" s="215">
        <f>Q24+Q44+Q52</f>
        <v>1394.87</v>
      </c>
      <c r="R72" s="210"/>
      <c r="S72" s="234">
        <f>S24+S44+S52</f>
        <v>4176</v>
      </c>
      <c r="T72" s="169"/>
      <c r="U72" s="234">
        <f>U24+U44+U52</f>
        <v>802</v>
      </c>
      <c r="V72" s="252"/>
      <c r="W72" s="252"/>
      <c r="X72" s="253"/>
      <c r="Y72" s="195">
        <f>Y24+Y44+Y52</f>
        <v>612</v>
      </c>
      <c r="Z72" s="168"/>
      <c r="AA72" s="195">
        <f>AA24+AA44+AA52</f>
        <v>828</v>
      </c>
      <c r="AB72" s="168"/>
      <c r="AC72" s="169"/>
      <c r="AD72" s="195">
        <f>AD24+AD44+AD52</f>
        <v>576</v>
      </c>
      <c r="AE72" s="168"/>
      <c r="AF72" s="169"/>
      <c r="AG72" s="195">
        <f>AG24+AG44+AG52</f>
        <v>828</v>
      </c>
      <c r="AH72" s="169"/>
      <c r="AI72" s="89"/>
      <c r="AJ72" s="168">
        <f>AI24+AJ44+AJ52</f>
        <v>612</v>
      </c>
      <c r="AK72" s="168"/>
      <c r="AL72" s="169"/>
      <c r="AM72" s="168">
        <f>AM24+AM44+AM52</f>
        <v>720</v>
      </c>
      <c r="AN72" s="168"/>
      <c r="AO72" s="169"/>
      <c r="AP72" s="90"/>
      <c r="AQ72" s="84"/>
      <c r="AR72" s="91"/>
      <c r="AS72" s="91"/>
      <c r="AT72" s="91"/>
      <c r="AU72" s="91"/>
      <c r="AV72" s="91"/>
    </row>
    <row r="73" spans="1:52" ht="14.25" customHeight="1">
      <c r="A73" s="238" t="s">
        <v>149</v>
      </c>
      <c r="B73" s="238"/>
      <c r="C73" s="238"/>
      <c r="D73" s="238"/>
      <c r="E73" s="238"/>
      <c r="F73" s="238"/>
      <c r="G73" s="238"/>
      <c r="H73" s="238"/>
      <c r="I73" s="239"/>
      <c r="J73" s="254" t="s">
        <v>12</v>
      </c>
      <c r="K73" s="254"/>
      <c r="L73" s="254"/>
      <c r="M73" s="233" t="s">
        <v>25</v>
      </c>
      <c r="N73" s="233"/>
      <c r="O73" s="233"/>
      <c r="P73" s="233"/>
      <c r="Q73" s="233"/>
      <c r="R73" s="233"/>
      <c r="S73" s="233"/>
      <c r="T73" s="233"/>
      <c r="U73" s="233"/>
      <c r="V73" s="233"/>
      <c r="W73" s="233"/>
      <c r="X73" s="233"/>
      <c r="Y73" s="162">
        <f>Y72-Y74-Y75</f>
        <v>612</v>
      </c>
      <c r="Z73" s="163"/>
      <c r="AA73" s="161">
        <f>AA72-AA74-AA75</f>
        <v>828</v>
      </c>
      <c r="AB73" s="161"/>
      <c r="AC73" s="161"/>
      <c r="AD73" s="161">
        <f>AD72-AD74-AD75</f>
        <v>432</v>
      </c>
      <c r="AE73" s="161"/>
      <c r="AF73" s="161"/>
      <c r="AG73" s="235">
        <f>AG72-AG74-AG75</f>
        <v>612</v>
      </c>
      <c r="AH73" s="235"/>
      <c r="AI73" s="109"/>
      <c r="AJ73" s="235">
        <f>AJ72-AJ74-AJ75</f>
        <v>288</v>
      </c>
      <c r="AK73" s="235"/>
      <c r="AL73" s="235"/>
      <c r="AM73" s="161">
        <f>AM72-AM74-AM75</f>
        <v>0</v>
      </c>
      <c r="AN73" s="161"/>
      <c r="AO73" s="161"/>
      <c r="AP73" s="90"/>
      <c r="AQ73" s="84"/>
      <c r="AR73" s="91"/>
      <c r="AS73" s="91"/>
      <c r="AT73" s="91"/>
      <c r="AU73" s="91"/>
      <c r="AV73" s="91"/>
    </row>
    <row r="74" spans="1:52" ht="15.75" customHeight="1">
      <c r="A74" s="240"/>
      <c r="B74" s="240"/>
      <c r="C74" s="240"/>
      <c r="D74" s="240"/>
      <c r="E74" s="240"/>
      <c r="F74" s="240"/>
      <c r="G74" s="240"/>
      <c r="H74" s="240"/>
      <c r="I74" s="241"/>
      <c r="J74" s="254"/>
      <c r="K74" s="254"/>
      <c r="L74" s="254"/>
      <c r="M74" s="233" t="s">
        <v>26</v>
      </c>
      <c r="N74" s="233"/>
      <c r="O74" s="233"/>
      <c r="P74" s="233"/>
      <c r="Q74" s="233"/>
      <c r="R74" s="233"/>
      <c r="S74" s="233"/>
      <c r="T74" s="233"/>
      <c r="U74" s="233"/>
      <c r="V74" s="233"/>
      <c r="W74" s="233"/>
      <c r="X74" s="233"/>
      <c r="Y74" s="161">
        <v>0</v>
      </c>
      <c r="Z74" s="161"/>
      <c r="AA74" s="161">
        <v>0</v>
      </c>
      <c r="AB74" s="161"/>
      <c r="AC74" s="161"/>
      <c r="AD74" s="161">
        <v>144</v>
      </c>
      <c r="AE74" s="161"/>
      <c r="AF74" s="161"/>
      <c r="AG74" s="161">
        <v>36</v>
      </c>
      <c r="AH74" s="161"/>
      <c r="AI74" s="82"/>
      <c r="AJ74" s="161">
        <v>216</v>
      </c>
      <c r="AK74" s="161"/>
      <c r="AL74" s="161"/>
      <c r="AM74" s="161">
        <v>0</v>
      </c>
      <c r="AN74" s="161"/>
      <c r="AO74" s="161"/>
      <c r="AP74" s="90"/>
      <c r="AQ74" s="84"/>
      <c r="AR74" s="91"/>
      <c r="AS74" s="91"/>
      <c r="AT74" s="91"/>
      <c r="AU74" s="91"/>
      <c r="AV74" s="91"/>
    </row>
    <row r="75" spans="1:52" s="18" customFormat="1" ht="12" customHeight="1">
      <c r="A75" s="240"/>
      <c r="B75" s="240"/>
      <c r="C75" s="240"/>
      <c r="D75" s="240"/>
      <c r="E75" s="240"/>
      <c r="F75" s="240"/>
      <c r="G75" s="240"/>
      <c r="H75" s="240"/>
      <c r="I75" s="241"/>
      <c r="J75" s="254"/>
      <c r="K75" s="254"/>
      <c r="L75" s="254"/>
      <c r="M75" s="244" t="s">
        <v>88</v>
      </c>
      <c r="N75" s="244"/>
      <c r="O75" s="244"/>
      <c r="P75" s="244"/>
      <c r="Q75" s="244"/>
      <c r="R75" s="244"/>
      <c r="S75" s="244"/>
      <c r="T75" s="244"/>
      <c r="U75" s="244"/>
      <c r="V75" s="244"/>
      <c r="W75" s="244"/>
      <c r="X75" s="244"/>
      <c r="Y75" s="161">
        <v>0</v>
      </c>
      <c r="Z75" s="161"/>
      <c r="AA75" s="161">
        <v>0</v>
      </c>
      <c r="AB75" s="161"/>
      <c r="AC75" s="161"/>
      <c r="AD75" s="161">
        <v>0</v>
      </c>
      <c r="AE75" s="161"/>
      <c r="AF75" s="161"/>
      <c r="AG75" s="161">
        <v>180</v>
      </c>
      <c r="AH75" s="161"/>
      <c r="AI75" s="82"/>
      <c r="AJ75" s="161">
        <v>108</v>
      </c>
      <c r="AK75" s="161"/>
      <c r="AL75" s="161"/>
      <c r="AM75" s="161">
        <v>720</v>
      </c>
      <c r="AN75" s="161"/>
      <c r="AO75" s="161"/>
      <c r="AP75" s="81"/>
      <c r="AQ75" s="90"/>
      <c r="AR75" s="101"/>
      <c r="AS75" s="101"/>
      <c r="AT75" s="101"/>
      <c r="AU75" s="101"/>
      <c r="AV75" s="101"/>
    </row>
    <row r="76" spans="1:52" ht="10.5" customHeight="1">
      <c r="A76" s="112" t="s">
        <v>68</v>
      </c>
      <c r="B76" s="113"/>
      <c r="C76" s="113"/>
      <c r="D76" s="113"/>
      <c r="E76" s="113"/>
      <c r="F76" s="113"/>
      <c r="G76" s="113"/>
      <c r="H76" s="113"/>
      <c r="I76" s="113"/>
      <c r="J76" s="254"/>
      <c r="K76" s="254"/>
      <c r="L76" s="254"/>
      <c r="M76" s="244"/>
      <c r="N76" s="244"/>
      <c r="O76" s="244"/>
      <c r="P76" s="244"/>
      <c r="Q76" s="244"/>
      <c r="R76" s="244"/>
      <c r="S76" s="244"/>
      <c r="T76" s="244"/>
      <c r="U76" s="244"/>
      <c r="V76" s="244"/>
      <c r="W76" s="244"/>
      <c r="X76" s="244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82"/>
      <c r="AJ76" s="161"/>
      <c r="AK76" s="161"/>
      <c r="AL76" s="161"/>
      <c r="AM76" s="161"/>
      <c r="AN76" s="161"/>
      <c r="AO76" s="161"/>
      <c r="AP76" s="91"/>
      <c r="AQ76" s="91"/>
      <c r="AR76" s="91"/>
      <c r="AS76" s="91"/>
      <c r="AT76" s="91"/>
      <c r="AU76" s="91"/>
      <c r="AV76" s="91"/>
      <c r="AX76" s="17"/>
      <c r="AY76" s="8"/>
      <c r="AZ76" s="21"/>
    </row>
    <row r="77" spans="1:52" ht="15" customHeight="1">
      <c r="A77" s="113" t="s">
        <v>69</v>
      </c>
      <c r="B77" s="113"/>
      <c r="C77" s="113"/>
      <c r="D77" s="113"/>
      <c r="E77" s="113"/>
      <c r="F77" s="113"/>
      <c r="G77" s="113"/>
      <c r="H77" s="113"/>
      <c r="I77" s="113"/>
      <c r="J77" s="254"/>
      <c r="K77" s="254"/>
      <c r="L77" s="254"/>
      <c r="M77" s="233" t="s">
        <v>27</v>
      </c>
      <c r="N77" s="233"/>
      <c r="O77" s="233"/>
      <c r="P77" s="233"/>
      <c r="Q77" s="233"/>
      <c r="R77" s="233"/>
      <c r="S77" s="233"/>
      <c r="T77" s="233"/>
      <c r="U77" s="233"/>
      <c r="V77" s="233"/>
      <c r="W77" s="233"/>
      <c r="X77" s="233"/>
      <c r="Y77" s="161">
        <v>0</v>
      </c>
      <c r="Z77" s="161"/>
      <c r="AA77" s="161">
        <v>0</v>
      </c>
      <c r="AB77" s="161"/>
      <c r="AC77" s="161"/>
      <c r="AD77" s="161">
        <v>0</v>
      </c>
      <c r="AE77" s="161"/>
      <c r="AF77" s="161"/>
      <c r="AG77" s="161">
        <v>4</v>
      </c>
      <c r="AH77" s="161"/>
      <c r="AI77" s="82"/>
      <c r="AJ77" s="161">
        <v>3</v>
      </c>
      <c r="AK77" s="161"/>
      <c r="AL77" s="161"/>
      <c r="AM77" s="161">
        <v>1</v>
      </c>
      <c r="AN77" s="161"/>
      <c r="AO77" s="161"/>
      <c r="AP77" s="91"/>
      <c r="AQ77" s="91"/>
      <c r="AR77" s="91"/>
      <c r="AS77" s="91"/>
      <c r="AT77" s="91"/>
      <c r="AU77" s="91"/>
      <c r="AV77" s="91"/>
      <c r="AX77" s="8"/>
      <c r="AY77" s="8"/>
      <c r="AZ77" s="21"/>
    </row>
    <row r="78" spans="1:52" ht="10.5" customHeight="1">
      <c r="A78" s="242" t="s">
        <v>200</v>
      </c>
      <c r="B78" s="242"/>
      <c r="C78" s="242"/>
      <c r="D78" s="242"/>
      <c r="E78" s="242"/>
      <c r="F78" s="242"/>
      <c r="G78" s="242"/>
      <c r="H78" s="242"/>
      <c r="I78" s="243"/>
      <c r="J78" s="254"/>
      <c r="K78" s="254"/>
      <c r="L78" s="254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82"/>
      <c r="AJ78" s="161"/>
      <c r="AK78" s="161"/>
      <c r="AL78" s="161"/>
      <c r="AM78" s="161"/>
      <c r="AN78" s="161"/>
      <c r="AO78" s="161"/>
      <c r="AP78" s="91"/>
      <c r="AQ78" s="91"/>
      <c r="AR78" s="91"/>
      <c r="AS78" s="91"/>
      <c r="AT78" s="91"/>
      <c r="AU78" s="91"/>
      <c r="AV78" s="91"/>
      <c r="AX78" s="8"/>
      <c r="AY78" s="8"/>
      <c r="AZ78" s="8"/>
    </row>
    <row r="79" spans="1:52" ht="13.5" customHeight="1">
      <c r="A79" s="91"/>
      <c r="B79" s="91"/>
      <c r="C79" s="91"/>
      <c r="D79" s="91"/>
      <c r="E79" s="91"/>
      <c r="F79" s="91"/>
      <c r="G79" s="91"/>
      <c r="H79" s="91"/>
      <c r="I79" s="91"/>
      <c r="J79" s="254"/>
      <c r="K79" s="254"/>
      <c r="L79" s="254"/>
      <c r="M79" s="233" t="s">
        <v>70</v>
      </c>
      <c r="N79" s="233"/>
      <c r="O79" s="233"/>
      <c r="P79" s="233"/>
      <c r="Q79" s="233"/>
      <c r="R79" s="233"/>
      <c r="S79" s="233"/>
      <c r="T79" s="233"/>
      <c r="U79" s="233"/>
      <c r="V79" s="233"/>
      <c r="W79" s="233"/>
      <c r="X79" s="233"/>
      <c r="Y79" s="161">
        <v>0</v>
      </c>
      <c r="Z79" s="161"/>
      <c r="AA79" s="161">
        <v>8</v>
      </c>
      <c r="AB79" s="161"/>
      <c r="AC79" s="161"/>
      <c r="AD79" s="161">
        <v>1</v>
      </c>
      <c r="AE79" s="161"/>
      <c r="AF79" s="161"/>
      <c r="AG79" s="161">
        <v>9</v>
      </c>
      <c r="AH79" s="161"/>
      <c r="AI79" s="82"/>
      <c r="AJ79" s="161">
        <v>5</v>
      </c>
      <c r="AK79" s="161"/>
      <c r="AL79" s="161"/>
      <c r="AM79" s="161">
        <v>1</v>
      </c>
      <c r="AN79" s="161"/>
      <c r="AO79" s="161"/>
      <c r="AP79" s="91"/>
      <c r="AQ79" s="91"/>
      <c r="AR79" s="91"/>
      <c r="AS79" s="91"/>
      <c r="AT79" s="91"/>
      <c r="AU79" s="91"/>
      <c r="AV79" s="91"/>
      <c r="AX79" s="32"/>
      <c r="AY79" s="8"/>
      <c r="AZ79" s="8"/>
    </row>
    <row r="80" spans="1:52" ht="5.25" customHeight="1">
      <c r="A80" s="91"/>
      <c r="B80" s="91"/>
      <c r="C80" s="91"/>
      <c r="D80" s="91"/>
      <c r="E80" s="91"/>
      <c r="F80" s="91"/>
      <c r="G80" s="91"/>
      <c r="H80" s="91"/>
      <c r="I80" s="91"/>
      <c r="J80" s="254"/>
      <c r="K80" s="254"/>
      <c r="L80" s="254"/>
      <c r="M80" s="233"/>
      <c r="N80" s="233"/>
      <c r="O80" s="233"/>
      <c r="P80" s="233"/>
      <c r="Q80" s="233"/>
      <c r="R80" s="233"/>
      <c r="S80" s="233"/>
      <c r="T80" s="233"/>
      <c r="U80" s="233"/>
      <c r="V80" s="233"/>
      <c r="W80" s="233"/>
      <c r="X80" s="233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82"/>
      <c r="AJ80" s="161"/>
      <c r="AK80" s="161"/>
      <c r="AL80" s="161"/>
      <c r="AM80" s="161"/>
      <c r="AN80" s="161"/>
      <c r="AO80" s="161"/>
      <c r="AP80" s="91"/>
      <c r="AQ80" s="91"/>
      <c r="AR80" s="91"/>
      <c r="AS80" s="91"/>
      <c r="AT80" s="91"/>
      <c r="AU80" s="91"/>
      <c r="AV80" s="91"/>
      <c r="AX80" s="32"/>
      <c r="AY80" s="8"/>
      <c r="AZ80" s="8"/>
    </row>
    <row r="81" spans="1:53" ht="20.25" customHeight="1">
      <c r="A81" s="92"/>
      <c r="B81" s="91"/>
      <c r="C81" s="91"/>
      <c r="D81" s="91"/>
      <c r="E81" s="91"/>
      <c r="F81" s="91"/>
      <c r="G81" s="91"/>
      <c r="H81" s="91"/>
      <c r="I81" s="91"/>
      <c r="J81" s="254"/>
      <c r="K81" s="254"/>
      <c r="L81" s="254"/>
      <c r="M81" s="255" t="s">
        <v>28</v>
      </c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144">
        <v>1</v>
      </c>
      <c r="Z81" s="144"/>
      <c r="AA81" s="144">
        <v>1</v>
      </c>
      <c r="AB81" s="144"/>
      <c r="AC81" s="144"/>
      <c r="AD81" s="144">
        <v>1</v>
      </c>
      <c r="AE81" s="144"/>
      <c r="AF81" s="144"/>
      <c r="AG81" s="144">
        <v>1</v>
      </c>
      <c r="AH81" s="144"/>
      <c r="AI81" s="110"/>
      <c r="AJ81" s="144">
        <v>0</v>
      </c>
      <c r="AK81" s="144"/>
      <c r="AL81" s="144"/>
      <c r="AM81" s="161">
        <v>0</v>
      </c>
      <c r="AN81" s="161"/>
      <c r="AO81" s="161"/>
      <c r="AP81" s="91"/>
      <c r="AQ81" s="91"/>
      <c r="AR81" s="91"/>
      <c r="AS81" s="91"/>
      <c r="AT81" s="91"/>
      <c r="AU81" s="91"/>
      <c r="AV81" s="91"/>
      <c r="AX81" s="8"/>
      <c r="AY81" s="8"/>
      <c r="AZ81" s="8"/>
    </row>
    <row r="82" spans="1:53" ht="13.5" customHeight="1">
      <c r="A82" s="91"/>
      <c r="B82" s="91"/>
      <c r="C82" s="91"/>
      <c r="D82" s="91"/>
      <c r="E82" s="91"/>
      <c r="F82" s="91"/>
      <c r="G82" s="91"/>
      <c r="H82" s="91"/>
      <c r="I82" s="2"/>
      <c r="S82" s="12"/>
      <c r="T82" s="12"/>
      <c r="U82" s="12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X82" s="8"/>
      <c r="AY82" s="8"/>
      <c r="AZ82" s="8"/>
    </row>
    <row r="83" spans="1:53" ht="13.5" customHeight="1">
      <c r="A83" s="91"/>
      <c r="B83" s="91"/>
      <c r="C83" s="91"/>
      <c r="D83" s="91"/>
      <c r="E83" s="91"/>
      <c r="F83" s="91"/>
      <c r="G83" s="91"/>
      <c r="H83" s="91"/>
      <c r="I83" s="2"/>
      <c r="S83" s="12"/>
      <c r="T83" s="12"/>
      <c r="U83" s="12"/>
      <c r="V83" s="13"/>
      <c r="W83" s="13"/>
      <c r="X83" s="13"/>
      <c r="Y83" s="13"/>
      <c r="AA83" s="67"/>
      <c r="AB83" s="71" t="s">
        <v>19</v>
      </c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3"/>
      <c r="AP83" s="36"/>
      <c r="AQ83" s="36"/>
      <c r="AR83" s="36"/>
      <c r="AS83" s="36"/>
      <c r="AT83" s="36"/>
      <c r="AU83" s="36"/>
      <c r="AV83" s="36"/>
      <c r="AW83" s="36"/>
      <c r="AX83" s="36"/>
      <c r="AY83" s="19"/>
      <c r="AZ83" s="8"/>
    </row>
    <row r="84" spans="1:53" ht="15" customHeight="1">
      <c r="A84" s="2"/>
      <c r="B84" s="2"/>
      <c r="C84" s="2"/>
      <c r="D84" s="2"/>
      <c r="E84" s="2"/>
      <c r="F84" s="2"/>
      <c r="G84" s="2"/>
      <c r="H84" s="2"/>
      <c r="I84" s="2"/>
      <c r="S84" s="12"/>
      <c r="T84" s="12"/>
      <c r="U84" s="12"/>
      <c r="V84" s="13"/>
      <c r="W84" s="13"/>
      <c r="X84" s="13"/>
      <c r="Y84" s="13"/>
      <c r="AA84" s="76"/>
      <c r="AB84" s="245" t="s">
        <v>87</v>
      </c>
      <c r="AC84" s="246"/>
      <c r="AD84" s="246"/>
      <c r="AE84" s="246"/>
      <c r="AF84" s="246"/>
      <c r="AG84" s="246"/>
      <c r="AH84" s="246"/>
      <c r="AI84" s="246"/>
      <c r="AJ84" s="246"/>
      <c r="AK84" s="246"/>
      <c r="AL84" s="246"/>
      <c r="AM84" s="246"/>
      <c r="AN84" s="246"/>
      <c r="AO84" s="247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8"/>
    </row>
    <row r="85" spans="1:53" s="75" customFormat="1" ht="15" customHeight="1">
      <c r="A85" s="338"/>
      <c r="B85" s="338"/>
      <c r="C85" s="338"/>
      <c r="D85" s="338"/>
      <c r="E85" s="338"/>
      <c r="F85" s="2"/>
      <c r="G85" s="2"/>
      <c r="H85" s="2"/>
      <c r="I85" s="2"/>
      <c r="S85" s="12"/>
      <c r="T85" s="12"/>
      <c r="U85" s="12"/>
      <c r="V85" s="13"/>
      <c r="W85" s="13"/>
      <c r="X85" s="13"/>
      <c r="Y85" s="13"/>
      <c r="AA85" s="76"/>
      <c r="AB85" s="155" t="s">
        <v>109</v>
      </c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157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8"/>
    </row>
    <row r="86" spans="1:53" s="75" customFormat="1" ht="15" customHeight="1">
      <c r="A86" s="2"/>
      <c r="B86" s="2"/>
      <c r="C86" s="2"/>
      <c r="D86" s="2"/>
      <c r="E86" s="2"/>
      <c r="F86" s="2"/>
      <c r="G86" s="2"/>
      <c r="H86" s="2"/>
      <c r="I86" s="2"/>
      <c r="S86" s="12"/>
      <c r="T86" s="12"/>
      <c r="U86" s="12"/>
      <c r="V86" s="13"/>
      <c r="W86" s="13"/>
      <c r="X86" s="13"/>
      <c r="Y86" s="13"/>
      <c r="AA86" s="76"/>
      <c r="AB86" s="155" t="s">
        <v>110</v>
      </c>
      <c r="AC86" s="156"/>
      <c r="AD86" s="156"/>
      <c r="AE86" s="156"/>
      <c r="AF86" s="156"/>
      <c r="AG86" s="156"/>
      <c r="AH86" s="156"/>
      <c r="AI86" s="156"/>
      <c r="AJ86" s="156"/>
      <c r="AK86" s="156"/>
      <c r="AL86" s="156"/>
      <c r="AM86" s="156"/>
      <c r="AN86" s="156"/>
      <c r="AO86" s="157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8"/>
    </row>
    <row r="87" spans="1:53" s="75" customFormat="1" ht="15" customHeight="1">
      <c r="A87" s="2"/>
      <c r="B87" s="2"/>
      <c r="C87" s="2"/>
      <c r="D87" s="2"/>
      <c r="E87" s="2"/>
      <c r="F87" s="2"/>
      <c r="G87" s="2"/>
      <c r="H87" s="2"/>
      <c r="I87" s="2"/>
      <c r="S87" s="12"/>
      <c r="T87" s="12"/>
      <c r="U87" s="12"/>
      <c r="V87" s="13"/>
      <c r="W87" s="13"/>
      <c r="X87" s="13"/>
      <c r="Y87" s="13"/>
      <c r="AA87" s="76"/>
      <c r="AB87" s="155" t="s">
        <v>111</v>
      </c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7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8"/>
    </row>
    <row r="88" spans="1:53" s="75" customFormat="1" ht="15" customHeight="1">
      <c r="A88" s="2"/>
      <c r="B88" s="2"/>
      <c r="C88" s="2"/>
      <c r="D88" s="2"/>
      <c r="E88" s="2"/>
      <c r="F88" s="2"/>
      <c r="G88" s="2"/>
      <c r="H88" s="2"/>
      <c r="I88" s="2"/>
      <c r="S88" s="12"/>
      <c r="T88" s="12"/>
      <c r="U88" s="12"/>
      <c r="V88" s="13"/>
      <c r="W88" s="13"/>
      <c r="X88" s="13"/>
      <c r="Y88" s="13"/>
      <c r="AA88" s="76"/>
      <c r="AB88" s="155" t="s">
        <v>112</v>
      </c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7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8"/>
    </row>
    <row r="89" spans="1:53" s="75" customFormat="1" ht="15" customHeight="1">
      <c r="A89" s="2"/>
      <c r="B89" s="2"/>
      <c r="C89" s="2"/>
      <c r="D89" s="2"/>
      <c r="E89" s="2"/>
      <c r="F89" s="2"/>
      <c r="G89" s="2"/>
      <c r="H89" s="2"/>
      <c r="I89" s="2"/>
      <c r="S89" s="12"/>
      <c r="T89" s="12"/>
      <c r="U89" s="12"/>
      <c r="V89" s="13"/>
      <c r="W89" s="13"/>
      <c r="X89" s="13"/>
      <c r="Y89" s="13"/>
      <c r="AA89" s="76"/>
      <c r="AB89" s="155" t="s">
        <v>113</v>
      </c>
      <c r="AC89" s="156"/>
      <c r="AD89" s="156"/>
      <c r="AE89" s="156"/>
      <c r="AF89" s="156"/>
      <c r="AG89" s="156"/>
      <c r="AH89" s="156"/>
      <c r="AI89" s="156"/>
      <c r="AJ89" s="156"/>
      <c r="AK89" s="156"/>
      <c r="AL89" s="156"/>
      <c r="AM89" s="156"/>
      <c r="AN89" s="156"/>
      <c r="AO89" s="157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8"/>
    </row>
    <row r="90" spans="1:53" s="75" customFormat="1" ht="15" customHeight="1">
      <c r="A90" s="2"/>
      <c r="B90" s="2"/>
      <c r="C90" s="2"/>
      <c r="D90" s="2"/>
      <c r="E90" s="2"/>
      <c r="F90" s="2"/>
      <c r="G90" s="2"/>
      <c r="H90" s="2"/>
      <c r="I90" s="2"/>
      <c r="S90" s="12"/>
      <c r="T90" s="12"/>
      <c r="U90" s="12"/>
      <c r="V90" s="13"/>
      <c r="W90" s="13"/>
      <c r="X90" s="13"/>
      <c r="Y90" s="13"/>
      <c r="AA90" s="77"/>
      <c r="AB90" s="155" t="s">
        <v>114</v>
      </c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7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8"/>
    </row>
    <row r="91" spans="1:53" s="75" customFormat="1" ht="15" customHeight="1">
      <c r="A91" s="2"/>
      <c r="B91" s="2"/>
      <c r="C91" s="2"/>
      <c r="D91" s="2"/>
      <c r="E91" s="2"/>
      <c r="F91" s="2"/>
      <c r="G91" s="2"/>
      <c r="H91" s="2"/>
      <c r="I91" s="2"/>
      <c r="S91" s="12"/>
      <c r="T91" s="12"/>
      <c r="U91" s="12"/>
      <c r="V91" s="13"/>
      <c r="W91" s="13"/>
      <c r="X91" s="13"/>
      <c r="Y91" s="13"/>
      <c r="AA91" s="77"/>
      <c r="AB91" s="155" t="s">
        <v>115</v>
      </c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  <c r="AM91" s="156"/>
      <c r="AN91" s="156"/>
      <c r="AO91" s="157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8"/>
    </row>
    <row r="92" spans="1:53" ht="14.25" customHeight="1">
      <c r="A92" s="2"/>
      <c r="B92" s="2"/>
      <c r="C92" s="2"/>
      <c r="D92" s="2"/>
      <c r="E92" s="2"/>
      <c r="F92" s="2"/>
      <c r="G92" s="2"/>
      <c r="H92" s="2"/>
      <c r="I92" s="2"/>
      <c r="S92" s="12"/>
      <c r="T92" s="12"/>
      <c r="U92" s="12"/>
      <c r="V92" s="13"/>
      <c r="W92" s="13"/>
      <c r="X92" s="13"/>
      <c r="Y92" s="13"/>
      <c r="AA92" s="68"/>
      <c r="AB92" s="364" t="s">
        <v>104</v>
      </c>
      <c r="AC92" s="364"/>
      <c r="AD92" s="364"/>
      <c r="AE92" s="364"/>
      <c r="AF92" s="364"/>
      <c r="AG92" s="364"/>
      <c r="AH92" s="364"/>
      <c r="AI92" s="364"/>
      <c r="AJ92" s="364"/>
      <c r="AK92" s="364"/>
      <c r="AL92" s="364"/>
      <c r="AM92" s="364"/>
      <c r="AN92" s="364"/>
      <c r="AO92" s="364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7"/>
      <c r="BA92" s="8"/>
    </row>
    <row r="93" spans="1:53" ht="15" customHeight="1">
      <c r="A93" s="2"/>
      <c r="B93" s="2"/>
      <c r="C93" s="2"/>
      <c r="D93" s="2"/>
      <c r="E93" s="2"/>
      <c r="F93" s="2"/>
      <c r="G93" s="2"/>
      <c r="H93" s="2"/>
      <c r="I93" s="2"/>
      <c r="Y93" s="51"/>
      <c r="AA93" s="53"/>
      <c r="AB93" s="364" t="s">
        <v>105</v>
      </c>
      <c r="AC93" s="364"/>
      <c r="AD93" s="364"/>
      <c r="AE93" s="364"/>
      <c r="AF93" s="364"/>
      <c r="AG93" s="364"/>
      <c r="AH93" s="364"/>
      <c r="AI93" s="364"/>
      <c r="AJ93" s="364"/>
      <c r="AK93" s="364"/>
      <c r="AL93" s="364"/>
      <c r="AM93" s="364"/>
      <c r="AN93" s="364"/>
      <c r="AO93" s="364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13"/>
      <c r="BA93" s="8"/>
    </row>
    <row r="94" spans="1:53" ht="13.5" thickBot="1">
      <c r="A94" s="2"/>
      <c r="B94" s="2"/>
      <c r="C94" s="2"/>
      <c r="D94" s="2"/>
      <c r="E94" s="2"/>
      <c r="F94" s="2"/>
      <c r="G94" s="2"/>
      <c r="H94" s="2"/>
      <c r="I94" s="2"/>
      <c r="Y94" s="52"/>
      <c r="AA94" s="53"/>
      <c r="AB94" s="364" t="s">
        <v>18</v>
      </c>
      <c r="AC94" s="364"/>
      <c r="AD94" s="364"/>
      <c r="AE94" s="364"/>
      <c r="AF94" s="364"/>
      <c r="AG94" s="364"/>
      <c r="AH94" s="364"/>
      <c r="AI94" s="364"/>
      <c r="AJ94" s="364"/>
      <c r="AK94" s="364"/>
      <c r="AL94" s="364"/>
      <c r="AM94" s="364"/>
      <c r="AN94" s="364"/>
      <c r="AO94" s="364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13"/>
      <c r="BA94" s="8"/>
    </row>
    <row r="95" spans="1:53">
      <c r="A95" s="54"/>
      <c r="B95" s="55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5"/>
      <c r="P95" s="55"/>
      <c r="Q95" s="55"/>
      <c r="R95" s="55"/>
      <c r="S95" s="55"/>
      <c r="T95" s="383" t="s">
        <v>2</v>
      </c>
      <c r="U95" s="384"/>
      <c r="V95" s="384"/>
      <c r="W95" s="384"/>
      <c r="X95" s="385"/>
      <c r="Y95" s="51"/>
      <c r="AA95" s="53"/>
      <c r="AB95" s="368" t="s">
        <v>106</v>
      </c>
      <c r="AC95" s="369"/>
      <c r="AD95" s="369"/>
      <c r="AE95" s="369"/>
      <c r="AF95" s="369"/>
      <c r="AG95" s="369"/>
      <c r="AH95" s="369"/>
      <c r="AI95" s="369"/>
      <c r="AJ95" s="369"/>
      <c r="AK95" s="369"/>
      <c r="AL95" s="369"/>
      <c r="AM95" s="369"/>
      <c r="AN95" s="369"/>
      <c r="AO95" s="370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1"/>
    </row>
    <row r="96" spans="1:53">
      <c r="A96" s="57" t="s">
        <v>36</v>
      </c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9"/>
      <c r="T96" s="342">
        <v>77</v>
      </c>
      <c r="U96" s="343"/>
      <c r="V96" s="343"/>
      <c r="W96" s="343"/>
      <c r="X96" s="344"/>
      <c r="Y96" s="51"/>
      <c r="AA96" s="53"/>
      <c r="AB96" s="364" t="s">
        <v>107</v>
      </c>
      <c r="AC96" s="364"/>
      <c r="AD96" s="364"/>
      <c r="AE96" s="364"/>
      <c r="AF96" s="364"/>
      <c r="AG96" s="364"/>
      <c r="AH96" s="364"/>
      <c r="AI96" s="364"/>
      <c r="AJ96" s="364"/>
      <c r="AK96" s="364"/>
      <c r="AL96" s="364"/>
      <c r="AM96" s="364"/>
      <c r="AN96" s="364"/>
      <c r="AO96" s="364"/>
      <c r="AP96" s="45"/>
      <c r="AQ96" s="45"/>
      <c r="AR96" s="45"/>
      <c r="AS96" s="45"/>
      <c r="AT96" s="45"/>
      <c r="AU96" s="45"/>
      <c r="AV96" s="45"/>
      <c r="AW96" s="45"/>
      <c r="AX96" s="45"/>
      <c r="AY96" s="45"/>
    </row>
    <row r="97" spans="1:51">
      <c r="A97" s="57" t="s">
        <v>37</v>
      </c>
      <c r="B97" s="44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59"/>
      <c r="T97" s="342">
        <v>11</v>
      </c>
      <c r="U97" s="343"/>
      <c r="V97" s="343"/>
      <c r="W97" s="343"/>
      <c r="X97" s="344"/>
      <c r="Y97" s="51"/>
      <c r="AA97" s="65"/>
      <c r="AB97" s="248"/>
      <c r="AC97" s="249"/>
      <c r="AD97" s="249"/>
      <c r="AE97" s="249"/>
      <c r="AF97" s="249"/>
      <c r="AG97" s="249"/>
      <c r="AH97" s="249"/>
      <c r="AI97" s="249"/>
      <c r="AJ97" s="249"/>
      <c r="AK97" s="249"/>
      <c r="AL97" s="249"/>
      <c r="AM97" s="249"/>
      <c r="AN97" s="249"/>
      <c r="AO97" s="250"/>
      <c r="AP97" s="45"/>
      <c r="AQ97" s="45"/>
      <c r="AR97" s="45"/>
      <c r="AS97" s="45"/>
      <c r="AT97" s="45"/>
      <c r="AU97" s="45"/>
      <c r="AV97" s="45"/>
      <c r="AW97" s="45"/>
      <c r="AX97" s="45"/>
      <c r="AY97" s="45"/>
    </row>
    <row r="98" spans="1:51">
      <c r="A98" s="57" t="s">
        <v>35</v>
      </c>
      <c r="B98" s="44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1"/>
      <c r="N98" s="61"/>
      <c r="O98" s="61"/>
      <c r="P98" s="61"/>
      <c r="Q98" s="61"/>
      <c r="R98" s="61"/>
      <c r="S98" s="59"/>
      <c r="T98" s="342">
        <v>28</v>
      </c>
      <c r="U98" s="343"/>
      <c r="V98" s="343"/>
      <c r="W98" s="343"/>
      <c r="X98" s="344"/>
      <c r="AA98" s="53"/>
      <c r="AB98" s="345"/>
      <c r="AC98" s="346"/>
      <c r="AD98" s="346"/>
      <c r="AE98" s="346"/>
      <c r="AF98" s="346"/>
      <c r="AG98" s="346"/>
      <c r="AH98" s="346"/>
      <c r="AI98" s="346"/>
      <c r="AJ98" s="346"/>
      <c r="AK98" s="346"/>
      <c r="AL98" s="346"/>
      <c r="AM98" s="346"/>
      <c r="AN98" s="346"/>
      <c r="AO98" s="347"/>
      <c r="AP98" s="49"/>
      <c r="AQ98" s="49"/>
      <c r="AR98" s="49"/>
      <c r="AS98" s="49"/>
      <c r="AT98" s="49"/>
      <c r="AU98" s="49"/>
      <c r="AV98" s="49"/>
      <c r="AW98" s="49"/>
      <c r="AX98" s="49"/>
      <c r="AY98" s="49"/>
    </row>
    <row r="99" spans="1:51">
      <c r="A99" s="57" t="s">
        <v>38</v>
      </c>
      <c r="B99" s="58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1"/>
      <c r="N99" s="61"/>
      <c r="O99" s="61"/>
      <c r="P99" s="61"/>
      <c r="Q99" s="61"/>
      <c r="R99" s="61"/>
      <c r="S99" s="59"/>
      <c r="T99" s="342"/>
      <c r="U99" s="343"/>
      <c r="V99" s="343"/>
      <c r="W99" s="343"/>
      <c r="X99" s="344"/>
      <c r="Y99" s="51"/>
      <c r="AA99" s="53"/>
      <c r="AB99" s="345"/>
      <c r="AC99" s="346"/>
      <c r="AD99" s="346"/>
      <c r="AE99" s="346"/>
      <c r="AF99" s="346"/>
      <c r="AG99" s="346"/>
      <c r="AH99" s="346"/>
      <c r="AI99" s="346"/>
      <c r="AJ99" s="346"/>
      <c r="AK99" s="346"/>
      <c r="AL99" s="346"/>
      <c r="AM99" s="346"/>
      <c r="AN99" s="346"/>
      <c r="AO99" s="347"/>
      <c r="AP99" s="45"/>
      <c r="AQ99" s="45"/>
      <c r="AR99" s="45"/>
      <c r="AS99" s="45"/>
      <c r="AT99" s="45"/>
      <c r="AU99" s="45"/>
      <c r="AV99" s="45"/>
      <c r="AW99" s="45"/>
      <c r="AX99" s="45"/>
      <c r="AY99" s="45"/>
    </row>
    <row r="100" spans="1:51">
      <c r="A100" s="57" t="s">
        <v>39</v>
      </c>
      <c r="B100" s="62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1"/>
      <c r="Q100" s="61"/>
      <c r="R100" s="61"/>
      <c r="S100" s="59"/>
      <c r="T100" s="342">
        <v>5</v>
      </c>
      <c r="U100" s="343"/>
      <c r="V100" s="343"/>
      <c r="W100" s="343"/>
      <c r="X100" s="344"/>
      <c r="Y100" s="51"/>
      <c r="AA100" s="65"/>
      <c r="AB100" s="348" t="s">
        <v>79</v>
      </c>
      <c r="AC100" s="349"/>
      <c r="AD100" s="349"/>
      <c r="AE100" s="349"/>
      <c r="AF100" s="349"/>
      <c r="AG100" s="349"/>
      <c r="AH100" s="349"/>
      <c r="AI100" s="349"/>
      <c r="AJ100" s="349"/>
      <c r="AK100" s="349"/>
      <c r="AL100" s="349"/>
      <c r="AM100" s="349"/>
      <c r="AN100" s="349"/>
      <c r="AO100" s="350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</row>
    <row r="101" spans="1:51" ht="13.5" thickBot="1">
      <c r="A101" s="57" t="s">
        <v>126</v>
      </c>
      <c r="B101" s="62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0"/>
      <c r="N101" s="60"/>
      <c r="O101" s="60"/>
      <c r="P101" s="60"/>
      <c r="Q101" s="60"/>
      <c r="R101" s="60"/>
      <c r="S101" s="59"/>
      <c r="T101" s="339">
        <v>2</v>
      </c>
      <c r="U101" s="340"/>
      <c r="V101" s="340"/>
      <c r="W101" s="340"/>
      <c r="X101" s="341"/>
      <c r="Y101" s="51"/>
      <c r="AA101" s="66"/>
      <c r="AB101" s="345" t="s">
        <v>15</v>
      </c>
      <c r="AC101" s="346"/>
      <c r="AD101" s="346"/>
      <c r="AE101" s="346"/>
      <c r="AF101" s="346"/>
      <c r="AG101" s="346"/>
      <c r="AH101" s="346"/>
      <c r="AI101" s="346"/>
      <c r="AJ101" s="346"/>
      <c r="AK101" s="346"/>
      <c r="AL101" s="346"/>
      <c r="AM101" s="346"/>
      <c r="AN101" s="346"/>
      <c r="AO101" s="347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</row>
    <row r="102" spans="1:51" ht="12" customHeight="1">
      <c r="A102" s="379" t="s">
        <v>40</v>
      </c>
      <c r="B102" s="379"/>
      <c r="C102" s="379"/>
      <c r="D102" s="379"/>
      <c r="E102" s="379"/>
      <c r="F102" s="379"/>
      <c r="G102" s="379"/>
      <c r="H102" s="379"/>
      <c r="I102" s="379"/>
      <c r="J102" s="379"/>
      <c r="K102" s="379"/>
      <c r="L102" s="379"/>
      <c r="M102" s="379"/>
      <c r="N102" s="379"/>
      <c r="O102" s="379"/>
      <c r="P102" s="379"/>
      <c r="Q102" s="379"/>
      <c r="R102" s="379"/>
      <c r="S102" s="380"/>
      <c r="T102" s="371">
        <v>24</v>
      </c>
      <c r="U102" s="372"/>
      <c r="V102" s="372"/>
      <c r="W102" s="372"/>
      <c r="X102" s="373"/>
      <c r="Y102" s="51"/>
      <c r="AA102" s="386"/>
      <c r="AB102" s="358" t="s">
        <v>80</v>
      </c>
      <c r="AC102" s="359"/>
      <c r="AD102" s="359"/>
      <c r="AE102" s="359"/>
      <c r="AF102" s="359"/>
      <c r="AG102" s="359"/>
      <c r="AH102" s="359"/>
      <c r="AI102" s="359"/>
      <c r="AJ102" s="359"/>
      <c r="AK102" s="359"/>
      <c r="AL102" s="359"/>
      <c r="AM102" s="359"/>
      <c r="AN102" s="359"/>
      <c r="AO102" s="360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</row>
    <row r="103" spans="1:51" s="43" customFormat="1" ht="9.75" customHeight="1" thickBot="1">
      <c r="A103" s="381"/>
      <c r="B103" s="381"/>
      <c r="C103" s="381"/>
      <c r="D103" s="381"/>
      <c r="E103" s="381"/>
      <c r="F103" s="381"/>
      <c r="G103" s="381"/>
      <c r="H103" s="381"/>
      <c r="I103" s="381"/>
      <c r="J103" s="381"/>
      <c r="K103" s="381"/>
      <c r="L103" s="381"/>
      <c r="M103" s="381"/>
      <c r="N103" s="381"/>
      <c r="O103" s="381"/>
      <c r="P103" s="381"/>
      <c r="Q103" s="381"/>
      <c r="R103" s="381"/>
      <c r="S103" s="382"/>
      <c r="T103" s="374"/>
      <c r="U103" s="375"/>
      <c r="V103" s="375"/>
      <c r="W103" s="375"/>
      <c r="X103" s="376"/>
      <c r="Y103" s="51"/>
      <c r="Z103" s="46"/>
      <c r="AA103" s="386"/>
      <c r="AB103" s="361"/>
      <c r="AC103" s="362"/>
      <c r="AD103" s="362"/>
      <c r="AE103" s="362"/>
      <c r="AF103" s="362"/>
      <c r="AG103" s="362"/>
      <c r="AH103" s="362"/>
      <c r="AI103" s="362"/>
      <c r="AJ103" s="362"/>
      <c r="AK103" s="362"/>
      <c r="AL103" s="362"/>
      <c r="AM103" s="362"/>
      <c r="AN103" s="362"/>
      <c r="AO103" s="363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</row>
    <row r="104" spans="1:51" ht="14.25" customHeight="1" thickBot="1">
      <c r="A104" s="352" t="s">
        <v>34</v>
      </c>
      <c r="B104" s="353"/>
      <c r="C104" s="353"/>
      <c r="D104" s="353"/>
      <c r="E104" s="353"/>
      <c r="F104" s="353"/>
      <c r="G104" s="353"/>
      <c r="H104" s="353"/>
      <c r="I104" s="353"/>
      <c r="J104" s="353"/>
      <c r="K104" s="353"/>
      <c r="L104" s="353"/>
      <c r="M104" s="353"/>
      <c r="N104" s="353"/>
      <c r="O104" s="353"/>
      <c r="P104" s="353"/>
      <c r="Q104" s="353"/>
      <c r="R104" s="353"/>
      <c r="S104" s="354"/>
      <c r="T104" s="355">
        <f>SUM(T96:X103)</f>
        <v>147</v>
      </c>
      <c r="U104" s="356"/>
      <c r="V104" s="356"/>
      <c r="W104" s="356"/>
      <c r="X104" s="357"/>
      <c r="Y104" s="51"/>
      <c r="AA104" s="377"/>
      <c r="AB104" s="358" t="s">
        <v>86</v>
      </c>
      <c r="AC104" s="359"/>
      <c r="AD104" s="359"/>
      <c r="AE104" s="359"/>
      <c r="AF104" s="359"/>
      <c r="AG104" s="359"/>
      <c r="AH104" s="359"/>
      <c r="AI104" s="359"/>
      <c r="AJ104" s="359"/>
      <c r="AK104" s="359"/>
      <c r="AL104" s="359"/>
      <c r="AM104" s="359"/>
      <c r="AN104" s="359"/>
      <c r="AO104" s="360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</row>
    <row r="105" spans="1:51" ht="12.75" customHeight="1">
      <c r="A105" s="3"/>
      <c r="B105" s="20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19"/>
      <c r="N105" s="19"/>
      <c r="O105" s="19"/>
      <c r="P105" s="19"/>
      <c r="Q105" s="19"/>
      <c r="R105" s="19"/>
      <c r="S105" s="3"/>
      <c r="T105" s="3"/>
      <c r="U105" s="3"/>
      <c r="V105" s="3"/>
      <c r="W105" s="3"/>
      <c r="X105" s="3"/>
      <c r="AA105" s="378"/>
      <c r="AB105" s="361"/>
      <c r="AC105" s="362"/>
      <c r="AD105" s="362"/>
      <c r="AE105" s="362"/>
      <c r="AF105" s="362"/>
      <c r="AG105" s="362"/>
      <c r="AH105" s="362"/>
      <c r="AI105" s="362"/>
      <c r="AJ105" s="362"/>
      <c r="AK105" s="362"/>
      <c r="AL105" s="362"/>
      <c r="AM105" s="362"/>
      <c r="AN105" s="362"/>
      <c r="AO105" s="363"/>
      <c r="AP105" s="46"/>
      <c r="AQ105" s="46"/>
      <c r="AR105" s="46"/>
      <c r="AS105" s="46"/>
      <c r="AT105" s="46"/>
      <c r="AU105" s="46"/>
      <c r="AV105" s="46"/>
      <c r="AW105" s="46"/>
      <c r="AX105" s="46"/>
      <c r="AY105" s="50"/>
    </row>
    <row r="106" spans="1:51" s="43" customFormat="1" ht="12.75" customHeight="1">
      <c r="A106" s="3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9"/>
      <c r="S106" s="3"/>
      <c r="T106" s="3"/>
      <c r="U106" s="3"/>
      <c r="V106" s="3"/>
      <c r="W106" s="3"/>
      <c r="X106" s="3"/>
      <c r="AA106" s="33"/>
      <c r="AB106" s="368" t="s">
        <v>81</v>
      </c>
      <c r="AC106" s="369"/>
      <c r="AD106" s="369"/>
      <c r="AE106" s="369"/>
      <c r="AF106" s="369"/>
      <c r="AG106" s="369"/>
      <c r="AH106" s="369"/>
      <c r="AI106" s="369"/>
      <c r="AJ106" s="369"/>
      <c r="AK106" s="369"/>
      <c r="AL106" s="369"/>
      <c r="AM106" s="369"/>
      <c r="AN106" s="369"/>
      <c r="AO106" s="370"/>
      <c r="AP106" s="47"/>
      <c r="AQ106" s="47"/>
      <c r="AR106" s="47"/>
      <c r="AS106" s="47"/>
      <c r="AT106" s="47"/>
      <c r="AU106" s="47"/>
      <c r="AV106" s="47"/>
      <c r="AW106" s="47"/>
      <c r="AX106" s="47"/>
      <c r="AY106" s="50"/>
    </row>
    <row r="107" spans="1:51">
      <c r="A107" s="3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9"/>
      <c r="S107" s="3"/>
      <c r="T107" s="3"/>
      <c r="U107" s="3"/>
      <c r="V107" s="3"/>
      <c r="W107" s="3"/>
      <c r="X107" s="3"/>
      <c r="AA107" s="53"/>
      <c r="AB107" s="345" t="s">
        <v>82</v>
      </c>
      <c r="AC107" s="346"/>
      <c r="AD107" s="346"/>
      <c r="AE107" s="346"/>
      <c r="AF107" s="346"/>
      <c r="AG107" s="346"/>
      <c r="AH107" s="346"/>
      <c r="AI107" s="346"/>
      <c r="AJ107" s="346"/>
      <c r="AK107" s="346"/>
      <c r="AL107" s="346"/>
      <c r="AM107" s="346"/>
      <c r="AN107" s="346"/>
      <c r="AO107" s="347"/>
      <c r="AP107" s="36"/>
      <c r="AQ107" s="36"/>
      <c r="AR107" s="36"/>
      <c r="AS107" s="36"/>
      <c r="AT107" s="36"/>
      <c r="AU107" s="36"/>
      <c r="AV107" s="36"/>
      <c r="AW107" s="36"/>
      <c r="AX107" s="36"/>
      <c r="AY107" s="50"/>
    </row>
    <row r="108" spans="1:51" s="75" customFormat="1">
      <c r="A108" s="3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9"/>
      <c r="S108" s="3"/>
      <c r="T108" s="3"/>
      <c r="U108" s="3"/>
      <c r="V108" s="3"/>
      <c r="W108" s="3"/>
      <c r="X108" s="3"/>
      <c r="AA108" s="53"/>
      <c r="AB108" s="365" t="s">
        <v>108</v>
      </c>
      <c r="AC108" s="366"/>
      <c r="AD108" s="366"/>
      <c r="AE108" s="366"/>
      <c r="AF108" s="366"/>
      <c r="AG108" s="366"/>
      <c r="AH108" s="366"/>
      <c r="AI108" s="366"/>
      <c r="AJ108" s="366"/>
      <c r="AK108" s="366"/>
      <c r="AL108" s="366"/>
      <c r="AM108" s="366"/>
      <c r="AN108" s="366"/>
      <c r="AO108" s="367"/>
      <c r="AP108" s="36"/>
      <c r="AQ108" s="36"/>
      <c r="AR108" s="36"/>
      <c r="AS108" s="36"/>
      <c r="AT108" s="36"/>
      <c r="AU108" s="36"/>
      <c r="AV108" s="36"/>
      <c r="AW108" s="36"/>
      <c r="AX108" s="36"/>
      <c r="AY108" s="50"/>
    </row>
    <row r="109" spans="1:51">
      <c r="A109" s="3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3"/>
      <c r="S109" s="3"/>
      <c r="T109" s="3"/>
      <c r="U109" s="3"/>
      <c r="V109" s="3"/>
      <c r="W109" s="3"/>
      <c r="X109" s="3"/>
      <c r="AA109" s="53"/>
      <c r="AB109" s="345" t="s">
        <v>83</v>
      </c>
      <c r="AC109" s="346"/>
      <c r="AD109" s="346"/>
      <c r="AE109" s="346"/>
      <c r="AF109" s="346"/>
      <c r="AG109" s="346"/>
      <c r="AH109" s="346"/>
      <c r="AI109" s="346"/>
      <c r="AJ109" s="346"/>
      <c r="AK109" s="346"/>
      <c r="AL109" s="346"/>
      <c r="AM109" s="346"/>
      <c r="AN109" s="346"/>
      <c r="AO109" s="347"/>
      <c r="AP109" s="1"/>
      <c r="AQ109" s="1"/>
      <c r="AR109" s="1"/>
      <c r="AS109" s="1"/>
      <c r="AT109" s="1"/>
      <c r="AU109" s="1"/>
      <c r="AV109" s="1"/>
      <c r="AW109" s="1"/>
      <c r="AX109" s="1"/>
      <c r="AY109" s="11"/>
    </row>
    <row r="110" spans="1:51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4"/>
      <c r="S110" s="2"/>
      <c r="T110" s="2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</row>
    <row r="111" spans="1:51">
      <c r="R111" s="1"/>
      <c r="S111" s="1"/>
      <c r="T111" s="2"/>
      <c r="AB111" s="17"/>
      <c r="AC111" s="17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</row>
    <row r="112" spans="1:51">
      <c r="R112" s="4"/>
      <c r="S112" s="1"/>
      <c r="T112" s="1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</row>
    <row r="113" spans="1:53"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34"/>
      <c r="AQ113" s="34"/>
      <c r="AR113" s="34"/>
      <c r="AS113" s="34"/>
      <c r="AT113" s="34"/>
      <c r="AU113" s="34"/>
      <c r="AV113" s="1"/>
      <c r="AW113" s="1"/>
      <c r="AX113" s="1"/>
      <c r="AY113" s="35"/>
      <c r="AZ113" s="35"/>
      <c r="BA113" s="34"/>
    </row>
    <row r="114" spans="1:53">
      <c r="A114" s="26"/>
      <c r="B114" s="41" t="s">
        <v>13</v>
      </c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39"/>
      <c r="AQ114" s="39"/>
      <c r="AR114" s="39"/>
      <c r="AS114" s="39"/>
      <c r="AT114" s="39"/>
      <c r="AU114" s="39"/>
      <c r="AV114" s="39"/>
      <c r="AW114" s="39"/>
      <c r="AX114" s="39"/>
      <c r="AY114" s="41"/>
      <c r="AZ114" s="41"/>
      <c r="BA114" s="27"/>
    </row>
    <row r="115" spans="1:53">
      <c r="A115" s="26"/>
      <c r="B115" s="41" t="s">
        <v>202</v>
      </c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41" t="s">
        <v>20</v>
      </c>
      <c r="AN115" s="32"/>
      <c r="AO115" s="32"/>
      <c r="AP115" s="38"/>
      <c r="AQ115" s="38"/>
      <c r="AR115" s="38"/>
      <c r="AS115" s="38"/>
      <c r="AT115" s="38"/>
      <c r="AU115" s="38"/>
      <c r="AV115" s="38"/>
      <c r="AW115" s="38"/>
      <c r="AX115" s="38"/>
      <c r="AY115" s="41"/>
      <c r="AZ115" s="41"/>
      <c r="BA115" s="29"/>
    </row>
    <row r="116" spans="1:53">
      <c r="A116" s="26"/>
      <c r="B116" s="32"/>
      <c r="C116" s="32"/>
      <c r="D116" s="32"/>
      <c r="E116" s="32"/>
      <c r="F116" s="32"/>
      <c r="G116" s="32"/>
      <c r="H116" s="42"/>
      <c r="I116" s="42"/>
      <c r="J116" s="42"/>
      <c r="K116" s="42"/>
      <c r="L116" s="42"/>
      <c r="M116" s="42"/>
      <c r="N116" s="32" t="s">
        <v>84</v>
      </c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24"/>
    </row>
    <row r="117" spans="1:53">
      <c r="A117" s="26"/>
      <c r="B117" s="41"/>
      <c r="C117" s="41"/>
      <c r="D117" s="41"/>
      <c r="E117" s="41"/>
      <c r="F117" s="41"/>
      <c r="G117" s="41"/>
      <c r="H117" s="42"/>
      <c r="I117" s="42"/>
      <c r="J117" s="42"/>
      <c r="K117" s="42"/>
      <c r="L117" s="42"/>
      <c r="M117" s="42"/>
      <c r="N117" s="41" t="s">
        <v>85</v>
      </c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41"/>
      <c r="AQ117" s="40"/>
      <c r="AR117" s="40"/>
      <c r="AS117" s="32"/>
      <c r="AT117" s="32"/>
      <c r="AU117" s="37"/>
      <c r="AV117" s="37"/>
      <c r="AW117" s="37"/>
      <c r="AX117" s="37"/>
      <c r="AY117" s="37"/>
      <c r="AZ117" s="37"/>
      <c r="BA117" s="24"/>
    </row>
    <row r="118" spans="1:53">
      <c r="A118" s="14"/>
      <c r="B118" s="16"/>
      <c r="C118" s="16"/>
      <c r="D118" s="16"/>
      <c r="E118" s="16"/>
      <c r="F118" s="16"/>
      <c r="G118" s="16"/>
      <c r="H118" s="16" t="s">
        <v>127</v>
      </c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11"/>
      <c r="AQ118" s="11"/>
      <c r="AR118" s="11"/>
      <c r="AS118" s="11"/>
      <c r="AT118" s="11"/>
      <c r="AU118" s="11"/>
      <c r="AV118" s="11"/>
      <c r="AW118" s="11"/>
      <c r="AX118" s="11"/>
      <c r="AY118" s="24"/>
      <c r="AZ118" s="24"/>
      <c r="BA118" s="16"/>
    </row>
    <row r="119" spans="1:53" ht="12.75" customHeight="1">
      <c r="A119" s="14"/>
      <c r="B119" s="24"/>
      <c r="C119" s="24"/>
      <c r="D119" s="24"/>
      <c r="E119" s="24"/>
      <c r="F119" s="24"/>
      <c r="G119" s="24"/>
      <c r="H119" s="351" t="s">
        <v>201</v>
      </c>
      <c r="I119" s="351"/>
      <c r="J119" s="351"/>
      <c r="K119" s="351"/>
      <c r="L119" s="351"/>
      <c r="M119" s="351"/>
      <c r="N119" s="351"/>
      <c r="O119" s="351"/>
      <c r="P119" s="351"/>
      <c r="Q119" s="351"/>
      <c r="R119" s="351"/>
      <c r="S119" s="351"/>
      <c r="T119" s="351"/>
      <c r="U119" s="351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16"/>
      <c r="AQ119" s="16"/>
      <c r="AR119" s="16"/>
      <c r="AS119" s="16"/>
      <c r="AT119" s="16"/>
      <c r="AU119" s="16"/>
      <c r="AV119" s="16"/>
      <c r="AW119" s="16"/>
      <c r="AX119" s="16"/>
      <c r="AY119" s="24"/>
      <c r="AZ119" s="24"/>
      <c r="BA119" s="16"/>
    </row>
    <row r="120" spans="1:53">
      <c r="A120" s="14"/>
      <c r="B120" s="24"/>
      <c r="C120" s="24"/>
      <c r="D120" s="24"/>
      <c r="E120" s="24"/>
      <c r="F120" s="24"/>
      <c r="G120" s="24"/>
      <c r="H120" s="351" t="s">
        <v>141</v>
      </c>
      <c r="I120" s="351"/>
      <c r="J120" s="351"/>
      <c r="K120" s="351"/>
      <c r="L120" s="351"/>
      <c r="M120" s="351"/>
      <c r="N120" s="351"/>
      <c r="O120" s="351"/>
      <c r="P120" s="351"/>
      <c r="Q120" s="351"/>
      <c r="R120" s="351"/>
      <c r="S120" s="351"/>
      <c r="T120" s="351"/>
      <c r="U120" s="351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</row>
    <row r="121" spans="1:53">
      <c r="A121" s="1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16"/>
      <c r="AQ121" s="16"/>
      <c r="AR121" s="16"/>
      <c r="AS121" s="16"/>
      <c r="AT121" s="16"/>
      <c r="AU121" s="16"/>
      <c r="AV121" s="16"/>
      <c r="AW121" s="16"/>
      <c r="AX121" s="16"/>
      <c r="AY121" s="24"/>
      <c r="AZ121" s="24"/>
      <c r="BA121" s="16"/>
    </row>
    <row r="122" spans="1:53">
      <c r="A122" s="1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16"/>
      <c r="AZ122" s="16"/>
      <c r="BA122" s="24"/>
    </row>
    <row r="123" spans="1:53">
      <c r="A123" s="1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24"/>
      <c r="AQ123" s="24"/>
      <c r="AR123" s="24"/>
      <c r="AS123" s="24"/>
      <c r="AT123" s="24"/>
      <c r="AU123" s="24"/>
      <c r="AV123" s="24"/>
      <c r="AW123" s="24"/>
      <c r="AX123" s="24"/>
      <c r="AY123" s="25"/>
      <c r="AZ123" s="25"/>
      <c r="BA123" s="24"/>
    </row>
    <row r="124" spans="1:53">
      <c r="A124" s="1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4"/>
      <c r="AQ124" s="24"/>
      <c r="AR124" s="24"/>
      <c r="AS124" s="24"/>
      <c r="AT124" s="24"/>
      <c r="AU124" s="24"/>
      <c r="AV124" s="24"/>
      <c r="AW124" s="24"/>
      <c r="AX124" s="24"/>
      <c r="AY124" s="16"/>
      <c r="AZ124" s="16"/>
      <c r="BA124" s="24"/>
    </row>
    <row r="125" spans="1:53">
      <c r="A125" s="14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24"/>
      <c r="AQ125" s="24"/>
      <c r="AR125" s="24"/>
      <c r="AS125" s="24"/>
      <c r="AT125" s="24"/>
      <c r="AU125" s="24"/>
      <c r="AV125" s="24"/>
      <c r="AW125" s="24"/>
      <c r="AX125" s="24"/>
      <c r="AY125" s="16"/>
      <c r="AZ125" s="16"/>
      <c r="BA125" s="24"/>
    </row>
    <row r="126" spans="1:53">
      <c r="A126" s="1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24"/>
      <c r="AQ126" s="24"/>
      <c r="AR126" s="24"/>
      <c r="AS126" s="24"/>
      <c r="AT126" s="24"/>
      <c r="AU126" s="24"/>
      <c r="AV126" s="24"/>
      <c r="AW126" s="24"/>
      <c r="AX126" s="24"/>
      <c r="AY126" s="16"/>
      <c r="AZ126" s="16"/>
      <c r="BA126" s="24"/>
    </row>
    <row r="127" spans="1:53" ht="25.5" customHeight="1">
      <c r="A127" s="14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</row>
    <row r="128" spans="1:53">
      <c r="A128" s="14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16"/>
      <c r="AQ128" s="16"/>
      <c r="AR128" s="16"/>
      <c r="AS128" s="16"/>
      <c r="AT128" s="16"/>
      <c r="AU128" s="16"/>
      <c r="AV128" s="16"/>
      <c r="AW128" s="16"/>
      <c r="AX128" s="16"/>
      <c r="AY128" s="24"/>
      <c r="AZ128" s="24"/>
      <c r="BA128" s="16"/>
    </row>
    <row r="129" spans="1:53" ht="25.5" customHeight="1">
      <c r="A129" s="14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5"/>
      <c r="AQ129" s="25"/>
      <c r="AR129" s="25"/>
      <c r="AS129" s="25"/>
      <c r="AT129" s="25"/>
      <c r="AU129" s="25"/>
      <c r="AV129" s="25"/>
      <c r="AW129" s="25"/>
      <c r="AX129" s="25"/>
      <c r="AY129" s="16"/>
      <c r="AZ129" s="16"/>
      <c r="BA129" s="25"/>
    </row>
    <row r="130" spans="1:53">
      <c r="A130" s="1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BA130" s="16"/>
    </row>
    <row r="131" spans="1:53">
      <c r="A131" s="1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</row>
    <row r="132" spans="1:53">
      <c r="A132" s="14"/>
      <c r="B132" s="16"/>
      <c r="C132" s="16"/>
      <c r="D132" s="16"/>
      <c r="E132" s="16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</row>
    <row r="133" spans="1:53"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1"/>
      <c r="AL133" s="11"/>
      <c r="AM133" s="11"/>
      <c r="AN133" s="11"/>
      <c r="AO133" s="11"/>
      <c r="AP133" s="24"/>
      <c r="AQ133" s="24"/>
      <c r="AR133" s="24"/>
      <c r="AS133" s="24"/>
      <c r="AT133" s="24"/>
      <c r="AU133" s="24"/>
      <c r="AV133" s="24"/>
      <c r="AW133" s="24"/>
      <c r="AX133" s="24"/>
      <c r="AY133" s="16"/>
      <c r="AZ133" s="16"/>
      <c r="BA133" s="24"/>
    </row>
    <row r="134" spans="1:53" ht="25.5" customHeight="1">
      <c r="B134" s="16"/>
      <c r="C134" s="16"/>
      <c r="D134" s="16"/>
      <c r="E134" s="16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24"/>
      <c r="AQ134" s="24"/>
      <c r="AR134" s="24"/>
      <c r="AS134" s="24"/>
      <c r="AT134" s="24"/>
      <c r="AU134" s="24"/>
      <c r="AV134" s="24"/>
      <c r="AW134" s="24"/>
      <c r="AX134" s="24"/>
      <c r="AY134" s="11"/>
      <c r="AZ134" s="11"/>
      <c r="BA134" s="24"/>
    </row>
    <row r="135" spans="1:53">
      <c r="B135" s="16"/>
      <c r="C135" s="16"/>
      <c r="D135" s="16"/>
      <c r="E135" s="16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16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</row>
    <row r="136" spans="1:53">
      <c r="B136" s="11"/>
      <c r="C136" s="16"/>
      <c r="D136" s="16"/>
      <c r="E136" s="16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Y136" s="16"/>
      <c r="AZ136" s="16"/>
    </row>
    <row r="137" spans="1:53">
      <c r="B137" s="11"/>
      <c r="C137" s="11"/>
      <c r="D137" s="11"/>
      <c r="E137" s="11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11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BA137" s="16"/>
    </row>
    <row r="138" spans="1:53">
      <c r="B138" s="16"/>
      <c r="C138" s="16"/>
      <c r="D138" s="16"/>
      <c r="E138" s="16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16"/>
      <c r="AP138" s="11"/>
      <c r="AQ138" s="11"/>
      <c r="AR138" s="11"/>
      <c r="AS138" s="11"/>
      <c r="AT138" s="11"/>
      <c r="AU138" s="16"/>
      <c r="AV138" s="16"/>
      <c r="AW138" s="16"/>
      <c r="AX138" s="16"/>
      <c r="BA138" s="16"/>
    </row>
    <row r="139" spans="1:53">
      <c r="B139" s="16"/>
      <c r="C139" s="16"/>
      <c r="D139" s="16"/>
      <c r="E139" s="16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16"/>
      <c r="AP139" s="16"/>
      <c r="AQ139" s="16"/>
      <c r="AR139" s="16"/>
      <c r="AS139" s="16"/>
      <c r="AT139" s="16"/>
      <c r="AU139" s="16"/>
      <c r="AV139" s="16"/>
      <c r="AW139" s="16"/>
      <c r="AX139" s="16"/>
      <c r="BA139" s="16"/>
    </row>
    <row r="140" spans="1:53"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AP140" s="11"/>
      <c r="AQ140" s="11"/>
      <c r="AR140" s="11"/>
      <c r="AS140" s="11"/>
      <c r="AT140" s="11"/>
      <c r="AU140" s="11"/>
      <c r="AV140" s="11"/>
      <c r="AW140" s="11"/>
      <c r="AX140" s="11"/>
      <c r="BA140" s="11"/>
    </row>
    <row r="141" spans="1:53"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AP141" s="16"/>
      <c r="AQ141" s="16"/>
      <c r="AR141" s="16"/>
      <c r="AS141" s="16"/>
      <c r="AT141" s="16"/>
      <c r="AU141" s="16"/>
      <c r="AV141" s="16"/>
      <c r="AW141" s="16"/>
      <c r="AX141" s="16"/>
      <c r="BA141" s="16"/>
    </row>
    <row r="142" spans="1:53"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AP142" s="16"/>
      <c r="AQ142" s="16"/>
      <c r="AR142" s="16"/>
      <c r="AS142" s="16"/>
      <c r="AT142" s="16"/>
      <c r="AU142" s="16"/>
      <c r="AV142" s="16"/>
      <c r="AW142" s="16"/>
      <c r="AX142" s="16"/>
      <c r="BA142" s="16"/>
    </row>
    <row r="143" spans="1:53"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</row>
    <row r="144" spans="1:53"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</row>
    <row r="145" spans="6:25"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</row>
    <row r="146" spans="6:25"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</row>
    <row r="147" spans="6:25"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</row>
  </sheetData>
  <mergeCells count="816">
    <mergeCell ref="AG72:AH72"/>
    <mergeCell ref="AG77:AH78"/>
    <mergeCell ref="AJ73:AL73"/>
    <mergeCell ref="AI70:AL70"/>
    <mergeCell ref="AM79:AO80"/>
    <mergeCell ref="A43:B43"/>
    <mergeCell ref="AA43:AC43"/>
    <mergeCell ref="AJ43:AL43"/>
    <mergeCell ref="S43:T43"/>
    <mergeCell ref="U43:X43"/>
    <mergeCell ref="Y43:Z43"/>
    <mergeCell ref="AD43:AF43"/>
    <mergeCell ref="AG43:AH43"/>
    <mergeCell ref="AM43:AO43"/>
    <mergeCell ref="O43:P43"/>
    <mergeCell ref="AM46:AO46"/>
    <mergeCell ref="AI46:AL46"/>
    <mergeCell ref="AA54:AC54"/>
    <mergeCell ref="C49:I49"/>
    <mergeCell ref="J49:N49"/>
    <mergeCell ref="O51:P51"/>
    <mergeCell ref="C47:I47"/>
    <mergeCell ref="Y48:Z48"/>
    <mergeCell ref="S48:T48"/>
    <mergeCell ref="H119:U119"/>
    <mergeCell ref="H120:U120"/>
    <mergeCell ref="A104:S104"/>
    <mergeCell ref="T104:X104"/>
    <mergeCell ref="AB107:AO107"/>
    <mergeCell ref="AB109:AO109"/>
    <mergeCell ref="AB102:AO103"/>
    <mergeCell ref="AB92:AO92"/>
    <mergeCell ref="AB108:AO108"/>
    <mergeCell ref="AB106:AO106"/>
    <mergeCell ref="T102:X103"/>
    <mergeCell ref="AA104:AA105"/>
    <mergeCell ref="T100:X100"/>
    <mergeCell ref="T98:X98"/>
    <mergeCell ref="AB98:AO98"/>
    <mergeCell ref="A102:S103"/>
    <mergeCell ref="AB93:AO93"/>
    <mergeCell ref="AB94:AO94"/>
    <mergeCell ref="AB95:AO95"/>
    <mergeCell ref="AB104:AO105"/>
    <mergeCell ref="T97:X97"/>
    <mergeCell ref="T95:X95"/>
    <mergeCell ref="AB96:AO96"/>
    <mergeCell ref="AA102:AA103"/>
    <mergeCell ref="T101:X101"/>
    <mergeCell ref="T99:X99"/>
    <mergeCell ref="T96:X96"/>
    <mergeCell ref="AJ53:AL53"/>
    <mergeCell ref="AG60:AH60"/>
    <mergeCell ref="AG67:AH67"/>
    <mergeCell ref="AD66:AF66"/>
    <mergeCell ref="AD67:AF67"/>
    <mergeCell ref="AI59:AL59"/>
    <mergeCell ref="AG66:AH66"/>
    <mergeCell ref="AG58:AH58"/>
    <mergeCell ref="AJ58:AL58"/>
    <mergeCell ref="AG59:AH59"/>
    <mergeCell ref="AD62:AF62"/>
    <mergeCell ref="AB99:AO99"/>
    <mergeCell ref="AB100:AO100"/>
    <mergeCell ref="AB101:AO101"/>
    <mergeCell ref="AM59:AO59"/>
    <mergeCell ref="AD57:AF57"/>
    <mergeCell ref="AJ57:AL57"/>
    <mergeCell ref="AD58:AF58"/>
    <mergeCell ref="AM58:AO58"/>
    <mergeCell ref="AI60:AL60"/>
    <mergeCell ref="AM65:AO65"/>
    <mergeCell ref="AP14:AP16"/>
    <mergeCell ref="AM28:AO28"/>
    <mergeCell ref="AM48:AO48"/>
    <mergeCell ref="AI48:AL48"/>
    <mergeCell ref="AM47:AO47"/>
    <mergeCell ref="AJ38:AL38"/>
    <mergeCell ref="A85:E85"/>
    <mergeCell ref="A65:B65"/>
    <mergeCell ref="A61:B61"/>
    <mergeCell ref="C62:I62"/>
    <mergeCell ref="C61:I61"/>
    <mergeCell ref="A57:B57"/>
    <mergeCell ref="C65:I65"/>
    <mergeCell ref="C63:I63"/>
    <mergeCell ref="A64:B64"/>
    <mergeCell ref="C64:I64"/>
    <mergeCell ref="AM60:AO60"/>
    <mergeCell ref="AD63:AF63"/>
    <mergeCell ref="AM64:AO64"/>
    <mergeCell ref="AG57:AH57"/>
    <mergeCell ref="AJ66:AL66"/>
    <mergeCell ref="AJ67:AL67"/>
    <mergeCell ref="U47:X47"/>
    <mergeCell ref="O47:P47"/>
    <mergeCell ref="AQ3:AV6"/>
    <mergeCell ref="AL7:AP7"/>
    <mergeCell ref="AL8:AP8"/>
    <mergeCell ref="AL9:AP9"/>
    <mergeCell ref="AL10:AP10"/>
    <mergeCell ref="AL11:AP11"/>
    <mergeCell ref="AQ7:AV7"/>
    <mergeCell ref="AQ8:AV8"/>
    <mergeCell ref="AQ9:AV9"/>
    <mergeCell ref="AQ10:AV10"/>
    <mergeCell ref="AQ11:AV11"/>
    <mergeCell ref="AL3:AP6"/>
    <mergeCell ref="O48:P48"/>
    <mergeCell ref="C55:I55"/>
    <mergeCell ref="AA52:AC52"/>
    <mergeCell ref="Y49:Z49"/>
    <mergeCell ref="S50:T50"/>
    <mergeCell ref="U49:X49"/>
    <mergeCell ref="O50:P50"/>
    <mergeCell ref="J54:N54"/>
    <mergeCell ref="S55:T55"/>
    <mergeCell ref="S53:T53"/>
    <mergeCell ref="Q50:R50"/>
    <mergeCell ref="O49:P49"/>
    <mergeCell ref="AA50:AC50"/>
    <mergeCell ref="S57:T57"/>
    <mergeCell ref="S54:T54"/>
    <mergeCell ref="A60:B60"/>
    <mergeCell ref="C60:I60"/>
    <mergeCell ref="C59:I59"/>
    <mergeCell ref="J56:N56"/>
    <mergeCell ref="J57:N57"/>
    <mergeCell ref="S47:T47"/>
    <mergeCell ref="Y14:AO14"/>
    <mergeCell ref="U24:X24"/>
    <mergeCell ref="AG24:AH24"/>
    <mergeCell ref="O38:P38"/>
    <mergeCell ref="Q38:R38"/>
    <mergeCell ref="S38:T38"/>
    <mergeCell ref="U38:X38"/>
    <mergeCell ref="Y38:Z38"/>
    <mergeCell ref="AM23:AO23"/>
    <mergeCell ref="AD23:AF23"/>
    <mergeCell ref="AG33:AH33"/>
    <mergeCell ref="Q27:R27"/>
    <mergeCell ref="O36:P36"/>
    <mergeCell ref="Q36:R36"/>
    <mergeCell ref="S29:T29"/>
    <mergeCell ref="U30:X30"/>
    <mergeCell ref="Q31:R31"/>
    <mergeCell ref="AM38:AO38"/>
    <mergeCell ref="AJ20:AL22"/>
    <mergeCell ref="AD27:AF27"/>
    <mergeCell ref="AA33:AC33"/>
    <mergeCell ref="AA29:AC29"/>
    <mergeCell ref="AD29:AF29"/>
    <mergeCell ref="AA30:AC30"/>
    <mergeCell ref="AG34:AH34"/>
    <mergeCell ref="AJ28:AL28"/>
    <mergeCell ref="AD25:AF25"/>
    <mergeCell ref="AG25:AH25"/>
    <mergeCell ref="AG26:AH26"/>
    <mergeCell ref="AD30:AF30"/>
    <mergeCell ref="AI26:AL26"/>
    <mergeCell ref="AD26:AF26"/>
    <mergeCell ref="AJ31:AL31"/>
    <mergeCell ref="AM36:AO36"/>
    <mergeCell ref="AG36:AH36"/>
    <mergeCell ref="AA28:AC28"/>
    <mergeCell ref="AA25:AC25"/>
    <mergeCell ref="AI27:AL27"/>
    <mergeCell ref="AI30:AL30"/>
    <mergeCell ref="AG27:AH27"/>
    <mergeCell ref="AD73:AF73"/>
    <mergeCell ref="AG64:AH64"/>
    <mergeCell ref="AG42:AH42"/>
    <mergeCell ref="AG39:AH39"/>
    <mergeCell ref="AM49:AO49"/>
    <mergeCell ref="AM41:AO41"/>
    <mergeCell ref="AJ49:AL49"/>
    <mergeCell ref="AM45:AO45"/>
    <mergeCell ref="AM42:AO42"/>
    <mergeCell ref="AM39:AO39"/>
    <mergeCell ref="AJ39:AL39"/>
    <mergeCell ref="AJ44:AL44"/>
    <mergeCell ref="AJ45:AL45"/>
    <mergeCell ref="AI47:AL47"/>
    <mergeCell ref="AG45:AH45"/>
    <mergeCell ref="AG41:AH41"/>
    <mergeCell ref="AD72:AF72"/>
    <mergeCell ref="AJ51:AL51"/>
    <mergeCell ref="AM51:AO51"/>
    <mergeCell ref="AD55:AF55"/>
    <mergeCell ref="AJ54:AL54"/>
    <mergeCell ref="AM44:AO44"/>
    <mergeCell ref="AG55:AH55"/>
    <mergeCell ref="AG51:AH51"/>
    <mergeCell ref="AG35:AH35"/>
    <mergeCell ref="AI24:AL24"/>
    <mergeCell ref="AM29:AO29"/>
    <mergeCell ref="AM27:AO27"/>
    <mergeCell ref="AD34:AF34"/>
    <mergeCell ref="AM17:AO17"/>
    <mergeCell ref="AD20:AF22"/>
    <mergeCell ref="AG28:AH28"/>
    <mergeCell ref="AD28:AF28"/>
    <mergeCell ref="AJ18:AO18"/>
    <mergeCell ref="AM25:AO25"/>
    <mergeCell ref="AM33:AO33"/>
    <mergeCell ref="AM34:AO34"/>
    <mergeCell ref="AD18:AI18"/>
    <mergeCell ref="AM30:AO30"/>
    <mergeCell ref="AM31:AO31"/>
    <mergeCell ref="AI34:AL34"/>
    <mergeCell ref="AM26:AO26"/>
    <mergeCell ref="AG30:AH30"/>
    <mergeCell ref="AG29:AH29"/>
    <mergeCell ref="AD24:AF24"/>
    <mergeCell ref="AG20:AH22"/>
    <mergeCell ref="AA26:AC26"/>
    <mergeCell ref="AA27:AC27"/>
    <mergeCell ref="AA24:AC24"/>
    <mergeCell ref="AA31:AC31"/>
    <mergeCell ref="AA34:AC34"/>
    <mergeCell ref="AJ33:AL33"/>
    <mergeCell ref="AJ29:AL29"/>
    <mergeCell ref="AD33:AF33"/>
    <mergeCell ref="AD31:AF31"/>
    <mergeCell ref="AG31:AH31"/>
    <mergeCell ref="AI25:AL25"/>
    <mergeCell ref="U10:Y10"/>
    <mergeCell ref="U33:X33"/>
    <mergeCell ref="AI35:AL35"/>
    <mergeCell ref="AM37:AO37"/>
    <mergeCell ref="O29:P29"/>
    <mergeCell ref="J29:N29"/>
    <mergeCell ref="AA35:AC35"/>
    <mergeCell ref="Q35:R35"/>
    <mergeCell ref="S28:T28"/>
    <mergeCell ref="U35:X35"/>
    <mergeCell ref="S36:T36"/>
    <mergeCell ref="Q33:R33"/>
    <mergeCell ref="Q34:R34"/>
    <mergeCell ref="S31:T31"/>
    <mergeCell ref="U37:X37"/>
    <mergeCell ref="Y37:Z37"/>
    <mergeCell ref="AA37:AC37"/>
    <mergeCell ref="Q37:R37"/>
    <mergeCell ref="S37:T37"/>
    <mergeCell ref="AJ36:AL36"/>
    <mergeCell ref="AD35:AF35"/>
    <mergeCell ref="AD36:AF36"/>
    <mergeCell ref="AD37:AF37"/>
    <mergeCell ref="AM35:AO35"/>
    <mergeCell ref="Z9:AD9"/>
    <mergeCell ref="C9:J9"/>
    <mergeCell ref="O13:X14"/>
    <mergeCell ref="U17:X22"/>
    <mergeCell ref="S15:X16"/>
    <mergeCell ref="Y20:Z22"/>
    <mergeCell ref="U4:Y6"/>
    <mergeCell ref="P7:T7"/>
    <mergeCell ref="AE9:AK9"/>
    <mergeCell ref="AE10:AK10"/>
    <mergeCell ref="Z8:AD8"/>
    <mergeCell ref="AE8:AK8"/>
    <mergeCell ref="AE11:AK11"/>
    <mergeCell ref="U8:Y8"/>
    <mergeCell ref="K8:O8"/>
    <mergeCell ref="K3:O6"/>
    <mergeCell ref="P3:Y3"/>
    <mergeCell ref="Z7:AD7"/>
    <mergeCell ref="Z11:AD11"/>
    <mergeCell ref="P11:T11"/>
    <mergeCell ref="Z3:AD6"/>
    <mergeCell ref="AE3:AK6"/>
    <mergeCell ref="AE7:AK7"/>
    <mergeCell ref="Z10:AD10"/>
    <mergeCell ref="S17:T22"/>
    <mergeCell ref="S24:T24"/>
    <mergeCell ref="A7:B7"/>
    <mergeCell ref="C7:J7"/>
    <mergeCell ref="K7:O7"/>
    <mergeCell ref="P10:T10"/>
    <mergeCell ref="U7:Y7"/>
    <mergeCell ref="A13:B22"/>
    <mergeCell ref="A11:B11"/>
    <mergeCell ref="C13:I22"/>
    <mergeCell ref="C11:J11"/>
    <mergeCell ref="U11:Y11"/>
    <mergeCell ref="U9:Y9"/>
    <mergeCell ref="K9:O9"/>
    <mergeCell ref="Y15:AC15"/>
    <mergeCell ref="Y13:AO13"/>
    <mergeCell ref="C10:J10"/>
    <mergeCell ref="A8:B8"/>
    <mergeCell ref="K11:O11"/>
    <mergeCell ref="A9:B9"/>
    <mergeCell ref="Y17:Z17"/>
    <mergeCell ref="Q15:R22"/>
    <mergeCell ref="A10:B10"/>
    <mergeCell ref="P9:T9"/>
    <mergeCell ref="Y23:Z23"/>
    <mergeCell ref="Y19:AC19"/>
    <mergeCell ref="Y18:AC18"/>
    <mergeCell ref="AJ15:AO15"/>
    <mergeCell ref="U25:X25"/>
    <mergeCell ref="AM24:AO24"/>
    <mergeCell ref="AD15:AI15"/>
    <mergeCell ref="Y16:AC16"/>
    <mergeCell ref="AA17:AC17"/>
    <mergeCell ref="AG23:AH23"/>
    <mergeCell ref="AJ23:AL23"/>
    <mergeCell ref="AD19:AI19"/>
    <mergeCell ref="AA20:AC22"/>
    <mergeCell ref="AA23:AC23"/>
    <mergeCell ref="AJ19:AO19"/>
    <mergeCell ref="Y25:Z25"/>
    <mergeCell ref="AJ16:AO16"/>
    <mergeCell ref="U23:X23"/>
    <mergeCell ref="AM20:AO22"/>
    <mergeCell ref="Y24:Z24"/>
    <mergeCell ref="AD17:AF17"/>
    <mergeCell ref="AJ17:AL17"/>
    <mergeCell ref="AD16:AI16"/>
    <mergeCell ref="AG17:AI17"/>
    <mergeCell ref="C25:I25"/>
    <mergeCell ref="A23:B23"/>
    <mergeCell ref="C23:I23"/>
    <mergeCell ref="A24:B24"/>
    <mergeCell ref="C24:I24"/>
    <mergeCell ref="Q24:R24"/>
    <mergeCell ref="J25:N25"/>
    <mergeCell ref="O24:P24"/>
    <mergeCell ref="J13:N22"/>
    <mergeCell ref="O23:P23"/>
    <mergeCell ref="J23:N23"/>
    <mergeCell ref="O15:P22"/>
    <mergeCell ref="A25:B25"/>
    <mergeCell ref="Q25:R25"/>
    <mergeCell ref="A27:B27"/>
    <mergeCell ref="O28:P28"/>
    <mergeCell ref="O27:P27"/>
    <mergeCell ref="O30:P30"/>
    <mergeCell ref="A28:B28"/>
    <mergeCell ref="J28:N28"/>
    <mergeCell ref="C27:I27"/>
    <mergeCell ref="C28:I28"/>
    <mergeCell ref="O26:P26"/>
    <mergeCell ref="A26:B26"/>
    <mergeCell ref="A30:B30"/>
    <mergeCell ref="A29:B29"/>
    <mergeCell ref="S35:T35"/>
    <mergeCell ref="U36:X36"/>
    <mergeCell ref="Y35:Z35"/>
    <mergeCell ref="Y33:Z33"/>
    <mergeCell ref="S33:T33"/>
    <mergeCell ref="Y31:Z31"/>
    <mergeCell ref="S34:T34"/>
    <mergeCell ref="Y34:Z34"/>
    <mergeCell ref="U34:X34"/>
    <mergeCell ref="U31:X31"/>
    <mergeCell ref="Y36:Z36"/>
    <mergeCell ref="U26:X26"/>
    <mergeCell ref="Y29:Z29"/>
    <mergeCell ref="Y27:Z27"/>
    <mergeCell ref="Y28:Z28"/>
    <mergeCell ref="Q30:R30"/>
    <mergeCell ref="U29:X29"/>
    <mergeCell ref="S26:T26"/>
    <mergeCell ref="U27:X27"/>
    <mergeCell ref="U28:X28"/>
    <mergeCell ref="Y30:Z30"/>
    <mergeCell ref="Y26:Z26"/>
    <mergeCell ref="A63:B63"/>
    <mergeCell ref="J58:N58"/>
    <mergeCell ref="J59:N59"/>
    <mergeCell ref="A59:B59"/>
    <mergeCell ref="A58:B58"/>
    <mergeCell ref="Q60:R60"/>
    <mergeCell ref="J63:N63"/>
    <mergeCell ref="U55:X55"/>
    <mergeCell ref="U52:X52"/>
    <mergeCell ref="A52:B52"/>
    <mergeCell ref="S52:T52"/>
    <mergeCell ref="O52:P52"/>
    <mergeCell ref="Q54:R54"/>
    <mergeCell ref="J53:N53"/>
    <mergeCell ref="A56:B56"/>
    <mergeCell ref="A53:B53"/>
    <mergeCell ref="A62:B62"/>
    <mergeCell ref="O59:P59"/>
    <mergeCell ref="O58:P58"/>
    <mergeCell ref="C54:I54"/>
    <mergeCell ref="O53:P53"/>
    <mergeCell ref="Q53:R53"/>
    <mergeCell ref="O55:P55"/>
    <mergeCell ref="C56:I56"/>
    <mergeCell ref="U60:X60"/>
    <mergeCell ref="AA60:AC60"/>
    <mergeCell ref="AA63:AC63"/>
    <mergeCell ref="AA62:AC62"/>
    <mergeCell ref="AD61:AF61"/>
    <mergeCell ref="AA61:AC61"/>
    <mergeCell ref="Y62:Z62"/>
    <mergeCell ref="AA65:AC65"/>
    <mergeCell ref="Y64:Z64"/>
    <mergeCell ref="Y65:Z65"/>
    <mergeCell ref="C34:I34"/>
    <mergeCell ref="A54:B54"/>
    <mergeCell ref="A46:B46"/>
    <mergeCell ref="A45:B45"/>
    <mergeCell ref="Q47:R47"/>
    <mergeCell ref="C48:I48"/>
    <mergeCell ref="A48:B48"/>
    <mergeCell ref="J51:N51"/>
    <mergeCell ref="J55:N55"/>
    <mergeCell ref="O54:P54"/>
    <mergeCell ref="C51:I51"/>
    <mergeCell ref="Q55:R55"/>
    <mergeCell ref="Q46:R46"/>
    <mergeCell ref="C46:I46"/>
    <mergeCell ref="A34:B34"/>
    <mergeCell ref="O41:P41"/>
    <mergeCell ref="A36:B36"/>
    <mergeCell ref="O37:P37"/>
    <mergeCell ref="C38:I38"/>
    <mergeCell ref="J38:N38"/>
    <mergeCell ref="A55:B55"/>
    <mergeCell ref="C43:I43"/>
    <mergeCell ref="J43:N43"/>
    <mergeCell ref="Q43:R43"/>
    <mergeCell ref="A51:B51"/>
    <mergeCell ref="Q51:R51"/>
    <mergeCell ref="Q52:R52"/>
    <mergeCell ref="U54:X54"/>
    <mergeCell ref="C53:I53"/>
    <mergeCell ref="U48:X48"/>
    <mergeCell ref="C50:I50"/>
    <mergeCell ref="C31:I31"/>
    <mergeCell ref="J31:N31"/>
    <mergeCell ref="A37:B37"/>
    <mergeCell ref="A47:B47"/>
    <mergeCell ref="J45:N45"/>
    <mergeCell ref="J47:N47"/>
    <mergeCell ref="A44:B44"/>
    <mergeCell ref="A39:B39"/>
    <mergeCell ref="U39:X39"/>
    <mergeCell ref="S39:T39"/>
    <mergeCell ref="Q44:R44"/>
    <mergeCell ref="A33:B33"/>
    <mergeCell ref="C39:I39"/>
    <mergeCell ref="J39:N39"/>
    <mergeCell ref="C35:I35"/>
    <mergeCell ref="C36:I36"/>
    <mergeCell ref="O31:P31"/>
    <mergeCell ref="O39:P39"/>
    <mergeCell ref="C33:I33"/>
    <mergeCell ref="A38:B38"/>
    <mergeCell ref="A31:B31"/>
    <mergeCell ref="A35:B35"/>
    <mergeCell ref="O34:P34"/>
    <mergeCell ref="J35:N35"/>
    <mergeCell ref="AG53:AH53"/>
    <mergeCell ref="Q49:R49"/>
    <mergeCell ref="S49:T49"/>
    <mergeCell ref="Q45:R45"/>
    <mergeCell ref="Y51:Z51"/>
    <mergeCell ref="AA51:AC51"/>
    <mergeCell ref="AD51:AF51"/>
    <mergeCell ref="AG49:AH49"/>
    <mergeCell ref="A50:B50"/>
    <mergeCell ref="J52:N52"/>
    <mergeCell ref="J50:N50"/>
    <mergeCell ref="C52:I52"/>
    <mergeCell ref="Y52:Z52"/>
    <mergeCell ref="U53:X53"/>
    <mergeCell ref="U50:X50"/>
    <mergeCell ref="Y50:Z50"/>
    <mergeCell ref="U51:X51"/>
    <mergeCell ref="A49:B49"/>
    <mergeCell ref="AG46:AH46"/>
    <mergeCell ref="Y47:Z47"/>
    <mergeCell ref="AD52:AF52"/>
    <mergeCell ref="AG47:AH47"/>
    <mergeCell ref="S51:T51"/>
    <mergeCell ref="Q48:R48"/>
    <mergeCell ref="Y61:Z61"/>
    <mergeCell ref="Y54:Z54"/>
    <mergeCell ref="Y55:Z55"/>
    <mergeCell ref="AA57:AC57"/>
    <mergeCell ref="AA55:AC55"/>
    <mergeCell ref="AG50:AH50"/>
    <mergeCell ref="AG56:AH56"/>
    <mergeCell ref="Y53:Z53"/>
    <mergeCell ref="Y56:Z56"/>
    <mergeCell ref="Y57:Z57"/>
    <mergeCell ref="U59:X59"/>
    <mergeCell ref="Y58:Z58"/>
    <mergeCell ref="U58:X58"/>
    <mergeCell ref="U57:X57"/>
    <mergeCell ref="Q58:R58"/>
    <mergeCell ref="S59:T59"/>
    <mergeCell ref="S58:T58"/>
    <mergeCell ref="AM55:AO55"/>
    <mergeCell ref="AD53:AF53"/>
    <mergeCell ref="AJ56:AL56"/>
    <mergeCell ref="AD50:AF50"/>
    <mergeCell ref="AM50:AO50"/>
    <mergeCell ref="AJ50:AL50"/>
    <mergeCell ref="AD54:AF54"/>
    <mergeCell ref="AG54:AH54"/>
    <mergeCell ref="AJ55:AL55"/>
    <mergeCell ref="AD56:AF56"/>
    <mergeCell ref="AM52:AO52"/>
    <mergeCell ref="AM56:AO56"/>
    <mergeCell ref="AG52:AH52"/>
    <mergeCell ref="AM54:AO54"/>
    <mergeCell ref="AM53:AO53"/>
    <mergeCell ref="AJ52:AL52"/>
    <mergeCell ref="U56:X56"/>
    <mergeCell ref="S56:T56"/>
    <mergeCell ref="Y59:Z59"/>
    <mergeCell ref="AB97:AO97"/>
    <mergeCell ref="J72:N72"/>
    <mergeCell ref="Y71:Z71"/>
    <mergeCell ref="Y72:Z72"/>
    <mergeCell ref="Q71:R71"/>
    <mergeCell ref="Q72:R72"/>
    <mergeCell ref="S71:T71"/>
    <mergeCell ref="S72:T72"/>
    <mergeCell ref="U71:X71"/>
    <mergeCell ref="O71:P71"/>
    <mergeCell ref="U72:X72"/>
    <mergeCell ref="Y73:Z73"/>
    <mergeCell ref="J73:L81"/>
    <mergeCell ref="Y81:Z81"/>
    <mergeCell ref="Y79:Z80"/>
    <mergeCell ref="M81:X81"/>
    <mergeCell ref="AM57:AO57"/>
    <mergeCell ref="AD60:AF60"/>
    <mergeCell ref="AD65:AF65"/>
    <mergeCell ref="U62:X62"/>
    <mergeCell ref="U63:X63"/>
    <mergeCell ref="AJ81:AL81"/>
    <mergeCell ref="AB84:AO84"/>
    <mergeCell ref="AM81:AO81"/>
    <mergeCell ref="AG75:AH76"/>
    <mergeCell ref="AM74:AO74"/>
    <mergeCell ref="AJ75:AL76"/>
    <mergeCell ref="AD81:AF81"/>
    <mergeCell ref="AG81:AH81"/>
    <mergeCell ref="AA81:AC81"/>
    <mergeCell ref="AJ77:AL78"/>
    <mergeCell ref="AM77:AO78"/>
    <mergeCell ref="AJ79:AL80"/>
    <mergeCell ref="Y77:Z78"/>
    <mergeCell ref="M79:X80"/>
    <mergeCell ref="J71:N71"/>
    <mergeCell ref="O72:P72"/>
    <mergeCell ref="M73:X73"/>
    <mergeCell ref="M74:X74"/>
    <mergeCell ref="C71:I71"/>
    <mergeCell ref="AA75:AC76"/>
    <mergeCell ref="AG73:AH73"/>
    <mergeCell ref="AA77:AC78"/>
    <mergeCell ref="AD75:AF76"/>
    <mergeCell ref="AG71:AH71"/>
    <mergeCell ref="AG79:AH80"/>
    <mergeCell ref="A73:I75"/>
    <mergeCell ref="A78:I78"/>
    <mergeCell ref="AA79:AC80"/>
    <mergeCell ref="M75:X76"/>
    <mergeCell ref="M77:X78"/>
    <mergeCell ref="AA72:AC72"/>
    <mergeCell ref="Y75:Z76"/>
    <mergeCell ref="Y74:Z74"/>
    <mergeCell ref="AD77:AF78"/>
    <mergeCell ref="AD79:AF80"/>
    <mergeCell ref="AD74:AF74"/>
    <mergeCell ref="AA74:AC74"/>
    <mergeCell ref="AA58:AC58"/>
    <mergeCell ref="U61:X61"/>
    <mergeCell ref="A70:B70"/>
    <mergeCell ref="A71:B71"/>
    <mergeCell ref="A72:B72"/>
    <mergeCell ref="C72:I72"/>
    <mergeCell ref="AA70:AC70"/>
    <mergeCell ref="U70:X70"/>
    <mergeCell ref="O69:P69"/>
    <mergeCell ref="C58:I58"/>
    <mergeCell ref="J60:N60"/>
    <mergeCell ref="S60:T60"/>
    <mergeCell ref="O60:P60"/>
    <mergeCell ref="O61:P61"/>
    <mergeCell ref="O62:P62"/>
    <mergeCell ref="Q62:R62"/>
    <mergeCell ref="Q61:R61"/>
    <mergeCell ref="J61:N61"/>
    <mergeCell ref="AA73:AC73"/>
    <mergeCell ref="AA71:AC71"/>
    <mergeCell ref="U65:X65"/>
    <mergeCell ref="U64:X64"/>
    <mergeCell ref="Y60:Z60"/>
    <mergeCell ref="C70:I70"/>
    <mergeCell ref="S70:T70"/>
    <mergeCell ref="Q70:R70"/>
    <mergeCell ref="O70:P70"/>
    <mergeCell ref="J70:N70"/>
    <mergeCell ref="Q69:R69"/>
    <mergeCell ref="S69:T69"/>
    <mergeCell ref="A69:B69"/>
    <mergeCell ref="Y69:Z69"/>
    <mergeCell ref="A66:B66"/>
    <mergeCell ref="A67:B67"/>
    <mergeCell ref="A68:B68"/>
    <mergeCell ref="S65:T65"/>
    <mergeCell ref="Q65:R65"/>
    <mergeCell ref="U67:X67"/>
    <mergeCell ref="U68:X68"/>
    <mergeCell ref="S64:T64"/>
    <mergeCell ref="C69:I69"/>
    <mergeCell ref="J69:N69"/>
    <mergeCell ref="S67:T67"/>
    <mergeCell ref="Q68:R68"/>
    <mergeCell ref="S68:T68"/>
    <mergeCell ref="J68:N68"/>
    <mergeCell ref="O64:P64"/>
    <mergeCell ref="Q64:R64"/>
    <mergeCell ref="O67:P67"/>
    <mergeCell ref="J65:N65"/>
    <mergeCell ref="O65:P65"/>
    <mergeCell ref="O68:P68"/>
    <mergeCell ref="O66:P66"/>
    <mergeCell ref="U69:X69"/>
    <mergeCell ref="J64:N64"/>
    <mergeCell ref="AA64:AC64"/>
    <mergeCell ref="C37:I37"/>
    <mergeCell ref="AD68:AF68"/>
    <mergeCell ref="U66:X66"/>
    <mergeCell ref="Q66:R66"/>
    <mergeCell ref="S66:T66"/>
    <mergeCell ref="Q67:R67"/>
    <mergeCell ref="AM68:AO68"/>
    <mergeCell ref="AG68:AH68"/>
    <mergeCell ref="AA66:AC66"/>
    <mergeCell ref="AA67:AC67"/>
    <mergeCell ref="AA68:AC68"/>
    <mergeCell ref="AJ68:AL68"/>
    <mergeCell ref="AM66:AO66"/>
    <mergeCell ref="AM67:AO67"/>
    <mergeCell ref="Y66:Z66"/>
    <mergeCell ref="Y67:Z67"/>
    <mergeCell ref="Y68:Z68"/>
    <mergeCell ref="C66:I66"/>
    <mergeCell ref="C67:I67"/>
    <mergeCell ref="C68:I68"/>
    <mergeCell ref="J66:N66"/>
    <mergeCell ref="J67:N67"/>
    <mergeCell ref="Y63:Z63"/>
    <mergeCell ref="J26:N26"/>
    <mergeCell ref="J27:N27"/>
    <mergeCell ref="C8:J8"/>
    <mergeCell ref="P8:T8"/>
    <mergeCell ref="K10:O10"/>
    <mergeCell ref="C26:I26"/>
    <mergeCell ref="S63:T63"/>
    <mergeCell ref="Q63:R63"/>
    <mergeCell ref="O63:P63"/>
    <mergeCell ref="J62:N62"/>
    <mergeCell ref="Q59:R59"/>
    <mergeCell ref="S61:T61"/>
    <mergeCell ref="S62:T62"/>
    <mergeCell ref="C45:I45"/>
    <mergeCell ref="J48:N48"/>
    <mergeCell ref="J33:N33"/>
    <mergeCell ref="J36:N36"/>
    <mergeCell ref="O35:P35"/>
    <mergeCell ref="C57:I57"/>
    <mergeCell ref="O57:P57"/>
    <mergeCell ref="O56:P56"/>
    <mergeCell ref="Q57:R57"/>
    <mergeCell ref="Q56:R56"/>
    <mergeCell ref="AA44:AC44"/>
    <mergeCell ref="J37:N37"/>
    <mergeCell ref="AM71:AO71"/>
    <mergeCell ref="AM72:AO72"/>
    <mergeCell ref="AM75:AO76"/>
    <mergeCell ref="AG74:AH74"/>
    <mergeCell ref="AJ74:AL74"/>
    <mergeCell ref="AD69:AF69"/>
    <mergeCell ref="AD48:AF48"/>
    <mergeCell ref="AA47:AC47"/>
    <mergeCell ref="AA46:AC46"/>
    <mergeCell ref="AD46:AF46"/>
    <mergeCell ref="AD47:AF47"/>
    <mergeCell ref="AA49:AC49"/>
    <mergeCell ref="AA48:AC48"/>
    <mergeCell ref="AD49:AF49"/>
    <mergeCell ref="AD70:AF70"/>
    <mergeCell ref="AA59:AC59"/>
    <mergeCell ref="AA56:AC56"/>
    <mergeCell ref="Y70:Z70"/>
    <mergeCell ref="AM70:AO70"/>
    <mergeCell ref="AD71:AF71"/>
    <mergeCell ref="AG65:AH65"/>
    <mergeCell ref="AG63:AH63"/>
    <mergeCell ref="AD59:AF59"/>
    <mergeCell ref="AA53:AC53"/>
    <mergeCell ref="AG69:AH69"/>
    <mergeCell ref="AJ72:AL72"/>
    <mergeCell ref="C3:J3"/>
    <mergeCell ref="P4:T6"/>
    <mergeCell ref="Q23:R23"/>
    <mergeCell ref="S23:T23"/>
    <mergeCell ref="S27:T27"/>
    <mergeCell ref="J24:N24"/>
    <mergeCell ref="J30:N30"/>
    <mergeCell ref="C30:I30"/>
    <mergeCell ref="S25:T25"/>
    <mergeCell ref="O25:P25"/>
    <mergeCell ref="Q26:R26"/>
    <mergeCell ref="S30:T30"/>
    <mergeCell ref="C29:I29"/>
    <mergeCell ref="C4:J4"/>
    <mergeCell ref="C5:J5"/>
    <mergeCell ref="C6:J6"/>
    <mergeCell ref="Q28:R28"/>
    <mergeCell ref="Q29:R29"/>
    <mergeCell ref="O33:P33"/>
    <mergeCell ref="J34:N34"/>
    <mergeCell ref="AB90:AO90"/>
    <mergeCell ref="AB91:AO91"/>
    <mergeCell ref="AB86:AO86"/>
    <mergeCell ref="AB85:AO85"/>
    <mergeCell ref="AB87:AO87"/>
    <mergeCell ref="AB88:AO88"/>
    <mergeCell ref="AB89:AO89"/>
    <mergeCell ref="AM61:AO61"/>
    <mergeCell ref="AJ61:AL61"/>
    <mergeCell ref="AG61:AH61"/>
    <mergeCell ref="AG62:AH62"/>
    <mergeCell ref="AJ62:AL62"/>
    <mergeCell ref="AJ64:AL64"/>
    <mergeCell ref="AM62:AO62"/>
    <mergeCell ref="AJ63:AL63"/>
    <mergeCell ref="AM63:AO63"/>
    <mergeCell ref="AM69:AO69"/>
    <mergeCell ref="AG70:AH70"/>
    <mergeCell ref="AJ69:AL69"/>
    <mergeCell ref="AM73:AO73"/>
    <mergeCell ref="AJ71:AL71"/>
    <mergeCell ref="AJ65:AL65"/>
    <mergeCell ref="AD64:AF64"/>
    <mergeCell ref="AA69:AC69"/>
    <mergeCell ref="AG48:AH48"/>
    <mergeCell ref="C42:I42"/>
    <mergeCell ref="J46:N46"/>
    <mergeCell ref="Y42:Z42"/>
    <mergeCell ref="C44:I44"/>
    <mergeCell ref="O44:P44"/>
    <mergeCell ref="O46:P46"/>
    <mergeCell ref="S44:T44"/>
    <mergeCell ref="S45:T45"/>
    <mergeCell ref="O45:P45"/>
    <mergeCell ref="J42:N42"/>
    <mergeCell ref="Y44:Z44"/>
    <mergeCell ref="J44:N44"/>
    <mergeCell ref="O42:P42"/>
    <mergeCell ref="U44:X44"/>
    <mergeCell ref="S46:T46"/>
    <mergeCell ref="Y45:Z45"/>
    <mergeCell ref="U46:X46"/>
    <mergeCell ref="U45:X45"/>
    <mergeCell ref="Y46:Z46"/>
    <mergeCell ref="AG44:AH44"/>
    <mergeCell ref="AD45:AF45"/>
    <mergeCell ref="AA45:AC45"/>
    <mergeCell ref="AD44:AF44"/>
    <mergeCell ref="Q39:R39"/>
    <mergeCell ref="AA42:AC42"/>
    <mergeCell ref="AD42:AF42"/>
    <mergeCell ref="AJ42:AL42"/>
    <mergeCell ref="AG37:AH37"/>
    <mergeCell ref="AJ37:AL37"/>
    <mergeCell ref="Y41:Z41"/>
    <mergeCell ref="Y39:Z39"/>
    <mergeCell ref="AA39:AC39"/>
    <mergeCell ref="AD41:AF41"/>
    <mergeCell ref="AD38:AF38"/>
    <mergeCell ref="AG38:AH38"/>
    <mergeCell ref="AA41:AC41"/>
    <mergeCell ref="AD39:AF39"/>
    <mergeCell ref="Q41:R41"/>
    <mergeCell ref="Q42:R42"/>
    <mergeCell ref="AA38:AC38"/>
    <mergeCell ref="AA36:AC36"/>
    <mergeCell ref="U41:X41"/>
    <mergeCell ref="U42:X42"/>
    <mergeCell ref="AT44:AX44"/>
    <mergeCell ref="A32:B32"/>
    <mergeCell ref="C32:I32"/>
    <mergeCell ref="J32:N32"/>
    <mergeCell ref="Q32:R32"/>
    <mergeCell ref="AD32:AF32"/>
    <mergeCell ref="AG32:AH32"/>
    <mergeCell ref="AJ32:AL32"/>
    <mergeCell ref="A40:B40"/>
    <mergeCell ref="C40:I40"/>
    <mergeCell ref="J40:N40"/>
    <mergeCell ref="Q40:R40"/>
    <mergeCell ref="AA40:AC40"/>
    <mergeCell ref="AJ40:AL40"/>
    <mergeCell ref="A41:B41"/>
    <mergeCell ref="A42:B42"/>
    <mergeCell ref="J41:N41"/>
    <mergeCell ref="C41:I41"/>
    <mergeCell ref="S41:T41"/>
    <mergeCell ref="S42:T42"/>
    <mergeCell ref="AJ41:AL41"/>
  </mergeCells>
  <phoneticPr fontId="2" type="noConversion"/>
  <pageMargins left="0" right="0" top="0.98425196850393704" bottom="0.59055118110236227" header="0.51181102362204722" footer="0.51181102362204722"/>
  <pageSetup paperSize="9" scale="9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opLeftCell="A16" zoomScaleNormal="100" workbookViewId="0">
      <selection activeCell="A23" sqref="A23:I23"/>
    </sheetView>
  </sheetViews>
  <sheetFormatPr defaultRowHeight="12.75"/>
  <sheetData>
    <row r="1" spans="1:9">
      <c r="A1" s="397"/>
      <c r="B1" s="397"/>
      <c r="C1" s="397"/>
      <c r="D1" s="397"/>
      <c r="E1" s="397"/>
      <c r="F1" s="397"/>
      <c r="G1" s="397"/>
      <c r="H1" s="397"/>
      <c r="I1" s="397"/>
    </row>
    <row r="2" spans="1:9">
      <c r="A2" s="397"/>
      <c r="B2" s="397"/>
      <c r="C2" s="397"/>
      <c r="D2" s="397"/>
      <c r="E2" s="397"/>
      <c r="F2" s="397"/>
      <c r="G2" s="397"/>
      <c r="H2" s="397"/>
      <c r="I2" s="397"/>
    </row>
    <row r="3" spans="1:9">
      <c r="A3" s="397"/>
      <c r="B3" s="397"/>
      <c r="C3" s="397"/>
      <c r="D3" s="397"/>
      <c r="E3" s="397"/>
      <c r="F3" s="397"/>
      <c r="G3" s="397"/>
      <c r="H3" s="397"/>
      <c r="I3" s="397"/>
    </row>
    <row r="4" spans="1:9" ht="12.75" customHeight="1">
      <c r="A4" s="398" t="s">
        <v>137</v>
      </c>
      <c r="B4" s="398"/>
      <c r="C4" s="398"/>
      <c r="D4" s="398"/>
      <c r="E4" s="398"/>
      <c r="F4" s="398"/>
      <c r="G4" s="398"/>
      <c r="H4" s="398"/>
      <c r="I4" s="398"/>
    </row>
    <row r="5" spans="1:9" ht="15.75" customHeight="1">
      <c r="A5" s="399" t="s">
        <v>139</v>
      </c>
      <c r="B5" s="399"/>
      <c r="C5" s="399"/>
      <c r="D5" s="399"/>
      <c r="E5" s="399"/>
      <c r="F5" s="399"/>
      <c r="G5" s="399"/>
      <c r="H5" s="399"/>
      <c r="I5" s="399"/>
    </row>
    <row r="6" spans="1:9" ht="15.75" customHeight="1">
      <c r="A6" s="399" t="s">
        <v>140</v>
      </c>
      <c r="B6" s="399"/>
      <c r="C6" s="399"/>
      <c r="D6" s="399"/>
      <c r="E6" s="399"/>
      <c r="F6" s="399"/>
      <c r="G6" s="399"/>
      <c r="H6" s="399"/>
      <c r="I6" s="399"/>
    </row>
    <row r="7" spans="1:9" ht="15.75" customHeight="1">
      <c r="A7" s="400" t="s">
        <v>138</v>
      </c>
      <c r="B7" s="400"/>
      <c r="C7" s="400"/>
      <c r="D7" s="400"/>
      <c r="E7" s="400"/>
      <c r="F7" s="400"/>
      <c r="G7" s="400"/>
      <c r="H7" s="400"/>
      <c r="I7" s="400"/>
    </row>
    <row r="8" spans="1:9" ht="15.75" customHeight="1">
      <c r="A8" s="401"/>
      <c r="B8" s="401"/>
      <c r="C8" s="401"/>
      <c r="D8" s="401"/>
      <c r="E8" s="401"/>
      <c r="F8" s="401"/>
      <c r="G8" s="401"/>
      <c r="H8" s="401"/>
      <c r="I8" s="401"/>
    </row>
    <row r="9" spans="1:9" ht="15.75" customHeight="1">
      <c r="A9" s="396" t="s">
        <v>117</v>
      </c>
      <c r="B9" s="396"/>
      <c r="C9" s="396"/>
      <c r="D9" s="396"/>
      <c r="E9" s="396"/>
      <c r="F9" s="396"/>
      <c r="G9" s="396"/>
      <c r="H9" s="396"/>
      <c r="I9" s="396"/>
    </row>
    <row r="10" spans="1:9" ht="15.75" customHeight="1">
      <c r="A10" s="400"/>
      <c r="B10" s="400"/>
      <c r="C10" s="400"/>
      <c r="D10" s="400"/>
      <c r="E10" s="400"/>
      <c r="F10" s="400"/>
      <c r="G10" s="400"/>
      <c r="H10" s="400"/>
      <c r="I10" s="400"/>
    </row>
    <row r="11" spans="1:9" ht="15.75" customHeight="1">
      <c r="A11" s="396"/>
      <c r="B11" s="396"/>
      <c r="C11" s="396"/>
      <c r="D11" s="396"/>
      <c r="E11" s="396"/>
      <c r="F11" s="396"/>
      <c r="G11" s="396"/>
      <c r="H11" s="396"/>
      <c r="I11" s="396"/>
    </row>
    <row r="12" spans="1:9" ht="15.75" customHeight="1">
      <c r="A12" s="396"/>
      <c r="B12" s="396"/>
      <c r="C12" s="396"/>
      <c r="D12" s="396"/>
      <c r="E12" s="396"/>
      <c r="F12" s="396"/>
      <c r="G12" s="396"/>
      <c r="H12" s="396"/>
      <c r="I12" s="396"/>
    </row>
    <row r="13" spans="1:9" ht="15.75" customHeight="1">
      <c r="A13" s="391"/>
      <c r="B13" s="391"/>
      <c r="C13" s="391"/>
      <c r="D13" s="391"/>
      <c r="E13" s="391"/>
      <c r="F13" s="391"/>
      <c r="G13" s="391"/>
      <c r="H13" s="391"/>
      <c r="I13" s="391"/>
    </row>
    <row r="14" spans="1:9" ht="15.75" customHeight="1">
      <c r="A14" s="391"/>
      <c r="B14" s="391"/>
      <c r="C14" s="391"/>
      <c r="D14" s="391"/>
      <c r="E14" s="391"/>
      <c r="F14" s="391"/>
      <c r="G14" s="391"/>
      <c r="H14" s="391"/>
      <c r="I14" s="391"/>
    </row>
    <row r="15" spans="1:9" ht="15.75" customHeight="1">
      <c r="A15" s="391"/>
      <c r="B15" s="391"/>
      <c r="C15" s="391"/>
      <c r="D15" s="391"/>
      <c r="E15" s="391"/>
      <c r="F15" s="391"/>
      <c r="G15" s="391"/>
      <c r="H15" s="391"/>
      <c r="I15" s="391"/>
    </row>
    <row r="16" spans="1:9" ht="15.75" customHeight="1">
      <c r="A16" s="391"/>
      <c r="B16" s="391"/>
      <c r="C16" s="391"/>
      <c r="D16" s="391"/>
      <c r="E16" s="391"/>
      <c r="F16" s="391"/>
      <c r="G16" s="391"/>
      <c r="H16" s="391"/>
      <c r="I16" s="391"/>
    </row>
    <row r="17" spans="1:9" ht="18.75" customHeight="1">
      <c r="A17" s="392" t="s">
        <v>118</v>
      </c>
      <c r="B17" s="392"/>
      <c r="C17" s="392"/>
      <c r="D17" s="392"/>
      <c r="E17" s="392"/>
      <c r="F17" s="392"/>
      <c r="G17" s="392"/>
      <c r="H17" s="392"/>
      <c r="I17" s="392"/>
    </row>
    <row r="18" spans="1:9" ht="18.75" customHeight="1">
      <c r="A18" s="393"/>
      <c r="B18" s="393"/>
      <c r="C18" s="393"/>
      <c r="D18" s="393"/>
      <c r="E18" s="393"/>
      <c r="F18" s="393"/>
      <c r="G18" s="393"/>
      <c r="H18" s="393"/>
      <c r="I18" s="393"/>
    </row>
    <row r="19" spans="1:9" ht="18.75" customHeight="1">
      <c r="A19" s="393" t="s">
        <v>119</v>
      </c>
      <c r="B19" s="393"/>
      <c r="C19" s="393"/>
      <c r="D19" s="393"/>
      <c r="E19" s="393"/>
      <c r="F19" s="393"/>
      <c r="G19" s="393"/>
      <c r="H19" s="393"/>
      <c r="I19" s="393"/>
    </row>
    <row r="20" spans="1:9" ht="18.75" customHeight="1">
      <c r="A20" s="393" t="s">
        <v>143</v>
      </c>
      <c r="B20" s="393"/>
      <c r="C20" s="393"/>
      <c r="D20" s="393"/>
      <c r="E20" s="393"/>
      <c r="F20" s="393"/>
      <c r="G20" s="393"/>
      <c r="H20" s="393"/>
      <c r="I20" s="393"/>
    </row>
    <row r="21" spans="1:9" ht="19.5" customHeight="1">
      <c r="A21" s="394" t="s">
        <v>120</v>
      </c>
      <c r="B21" s="394"/>
      <c r="C21" s="394"/>
      <c r="D21" s="394"/>
      <c r="E21" s="394"/>
      <c r="F21" s="394"/>
      <c r="G21" s="394"/>
      <c r="H21" s="394"/>
      <c r="I21" s="394"/>
    </row>
    <row r="22" spans="1:9" ht="18.75" customHeight="1">
      <c r="A22" s="393" t="s">
        <v>144</v>
      </c>
      <c r="B22" s="393"/>
      <c r="C22" s="393"/>
      <c r="D22" s="393"/>
      <c r="E22" s="393"/>
      <c r="F22" s="393"/>
      <c r="G22" s="393"/>
      <c r="H22" s="393"/>
      <c r="I22" s="393"/>
    </row>
    <row r="23" spans="1:9" ht="18.75" customHeight="1">
      <c r="A23" s="392" t="s">
        <v>145</v>
      </c>
      <c r="B23" s="392"/>
      <c r="C23" s="392"/>
      <c r="D23" s="392"/>
      <c r="E23" s="392"/>
      <c r="F23" s="392"/>
      <c r="G23" s="392"/>
      <c r="H23" s="392"/>
      <c r="I23" s="392"/>
    </row>
    <row r="24" spans="1:9" ht="18.75" customHeight="1">
      <c r="A24" s="393"/>
      <c r="B24" s="393"/>
      <c r="C24" s="393"/>
      <c r="D24" s="393"/>
      <c r="E24" s="393"/>
      <c r="F24" s="393"/>
      <c r="G24" s="393"/>
      <c r="H24" s="393"/>
      <c r="I24" s="393"/>
    </row>
    <row r="25" spans="1:9" ht="18.75" customHeight="1">
      <c r="A25" s="393"/>
      <c r="B25" s="393"/>
      <c r="C25" s="393"/>
      <c r="D25" s="393"/>
      <c r="E25" s="393"/>
      <c r="F25" s="393"/>
      <c r="G25" s="393"/>
      <c r="H25" s="393"/>
      <c r="I25" s="393"/>
    </row>
    <row r="26" spans="1:9" ht="18.75" customHeight="1">
      <c r="A26" s="395"/>
      <c r="B26" s="395"/>
      <c r="C26" s="395"/>
      <c r="D26" s="395"/>
      <c r="E26" s="395"/>
      <c r="F26" s="395"/>
      <c r="G26" s="395"/>
      <c r="H26" s="395"/>
      <c r="I26" s="395"/>
    </row>
    <row r="27" spans="1:9" ht="18.75" customHeight="1">
      <c r="A27" s="389"/>
      <c r="B27" s="389"/>
      <c r="C27" s="389"/>
      <c r="D27" s="389"/>
      <c r="E27" s="389"/>
      <c r="F27" s="389"/>
      <c r="G27" s="389"/>
      <c r="H27" s="389"/>
      <c r="I27" s="389"/>
    </row>
    <row r="28" spans="1:9" ht="18.75" customHeight="1">
      <c r="A28" s="389"/>
      <c r="B28" s="389"/>
      <c r="C28" s="389"/>
      <c r="D28" s="389"/>
      <c r="E28" s="389"/>
      <c r="F28" s="389"/>
      <c r="G28" s="389"/>
      <c r="H28" s="389"/>
      <c r="I28" s="389"/>
    </row>
    <row r="29" spans="1:9" ht="18.75" customHeight="1">
      <c r="A29" s="389"/>
      <c r="B29" s="389"/>
      <c r="C29" s="389"/>
      <c r="D29" s="389"/>
      <c r="E29" s="389"/>
      <c r="F29" s="389"/>
      <c r="G29" s="389"/>
      <c r="H29" s="389"/>
      <c r="I29" s="389"/>
    </row>
    <row r="30" spans="1:9" ht="18.75" customHeight="1">
      <c r="A30" s="390" t="s">
        <v>121</v>
      </c>
      <c r="B30" s="390"/>
      <c r="C30" s="390"/>
      <c r="D30" s="390"/>
      <c r="E30" s="390"/>
      <c r="F30" s="390"/>
      <c r="G30" s="390"/>
      <c r="H30" s="390"/>
      <c r="I30" s="390"/>
    </row>
    <row r="31" spans="1:9" ht="18.75" customHeight="1">
      <c r="A31" s="387" t="s">
        <v>122</v>
      </c>
      <c r="B31" s="387"/>
      <c r="C31" s="387"/>
      <c r="D31" s="387"/>
      <c r="E31" s="387"/>
      <c r="F31" s="387"/>
      <c r="G31" s="387"/>
      <c r="H31" s="387"/>
      <c r="I31" s="387"/>
    </row>
    <row r="32" spans="1:9" ht="18.75" customHeight="1">
      <c r="A32" s="387" t="s">
        <v>198</v>
      </c>
      <c r="B32" s="387"/>
      <c r="C32" s="387"/>
      <c r="D32" s="387"/>
      <c r="E32" s="387"/>
      <c r="F32" s="387"/>
      <c r="G32" s="387"/>
      <c r="H32" s="387"/>
      <c r="I32" s="387"/>
    </row>
    <row r="33" spans="1:9" ht="23.25" customHeight="1">
      <c r="A33" s="388" t="s">
        <v>123</v>
      </c>
      <c r="B33" s="388"/>
      <c r="C33" s="388"/>
      <c r="D33" s="388"/>
      <c r="E33" s="388"/>
      <c r="F33" s="388"/>
      <c r="G33" s="388"/>
      <c r="H33" s="388"/>
      <c r="I33" s="388"/>
    </row>
    <row r="34" spans="1:9" ht="18.75" customHeight="1">
      <c r="A34" s="387" t="s">
        <v>124</v>
      </c>
      <c r="B34" s="387"/>
      <c r="C34" s="387"/>
      <c r="D34" s="387"/>
      <c r="E34" s="387"/>
      <c r="F34" s="387"/>
      <c r="G34" s="387"/>
      <c r="H34" s="387"/>
      <c r="I34" s="387"/>
    </row>
    <row r="35" spans="1:9" ht="18.75" customHeight="1">
      <c r="A35" s="388" t="s">
        <v>125</v>
      </c>
      <c r="B35" s="388"/>
      <c r="C35" s="388"/>
      <c r="D35" s="388"/>
      <c r="E35" s="388"/>
      <c r="F35" s="388"/>
      <c r="G35" s="388"/>
      <c r="H35" s="388"/>
      <c r="I35" s="388"/>
    </row>
  </sheetData>
  <mergeCells count="35">
    <mergeCell ref="A12:I12"/>
    <mergeCell ref="A13:I13"/>
    <mergeCell ref="A14:I14"/>
    <mergeCell ref="A15:I15"/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0:I10"/>
    <mergeCell ref="A11:I11"/>
    <mergeCell ref="A27:I27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34:I34"/>
    <mergeCell ref="A35:I35"/>
    <mergeCell ref="A28:I28"/>
    <mergeCell ref="A29:I29"/>
    <mergeCell ref="A30:I30"/>
    <mergeCell ref="A31:I31"/>
    <mergeCell ref="A32:I32"/>
    <mergeCell ref="A33:I33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титульный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Валентина Фёдоровна</dc:creator>
  <cp:lastModifiedBy>Admin</cp:lastModifiedBy>
  <cp:lastPrinted>2015-09-05T07:26:02Z</cp:lastPrinted>
  <dcterms:created xsi:type="dcterms:W3CDTF">2008-07-17T16:03:06Z</dcterms:created>
  <dcterms:modified xsi:type="dcterms:W3CDTF">2015-09-07T07:00:00Z</dcterms:modified>
</cp:coreProperties>
</file>