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0" windowWidth="15150" windowHeight="8220" tabRatio="595"/>
  </bookViews>
  <sheets>
    <sheet name="Лист1" sheetId="1" r:id="rId1"/>
    <sheet name="титульный" sheetId="2" r:id="rId2"/>
    <sheet name="Лист3" sheetId="3" r:id="rId3"/>
  </sheets>
  <definedNames>
    <definedName name="_xlnm.Print_Area" localSheetId="0">Лист1!$A$1:$AY$140</definedName>
  </definedNames>
  <calcPr calcId="125725"/>
</workbook>
</file>

<file path=xl/calcChain.xml><?xml version="1.0" encoding="utf-8"?>
<calcChain xmlns="http://schemas.openxmlformats.org/spreadsheetml/2006/main">
  <c r="AS10" i="1"/>
  <c r="AS11" s="1"/>
  <c r="Z11"/>
  <c r="P11"/>
  <c r="AG56"/>
  <c r="AG60"/>
  <c r="AG64"/>
  <c r="AG68"/>
  <c r="AG72"/>
  <c r="AG76"/>
  <c r="AG80"/>
  <c r="AJ80"/>
  <c r="AJ60"/>
  <c r="AJ64"/>
  <c r="AJ68"/>
  <c r="AJ76"/>
  <c r="AJ72"/>
  <c r="S83"/>
  <c r="S82"/>
  <c r="AM52"/>
  <c r="AM56"/>
  <c r="AM64"/>
  <c r="AM60" s="1"/>
  <c r="AM68"/>
  <c r="AM72"/>
  <c r="AM76"/>
  <c r="AM80"/>
  <c r="S75"/>
  <c r="S74"/>
  <c r="S71"/>
  <c r="S70"/>
  <c r="S65"/>
  <c r="O65" s="1"/>
  <c r="S63"/>
  <c r="S59"/>
  <c r="S58"/>
  <c r="AM24"/>
  <c r="AI24"/>
  <c r="AG24"/>
  <c r="AD24"/>
  <c r="AA24"/>
  <c r="Y24"/>
  <c r="S46"/>
  <c r="S47"/>
  <c r="S48"/>
  <c r="S45"/>
  <c r="S44"/>
  <c r="S41"/>
  <c r="O41" s="1"/>
  <c r="Q41" s="1"/>
  <c r="S42"/>
  <c r="O42" s="1"/>
  <c r="Q42" s="1"/>
  <c r="S37"/>
  <c r="O37" s="1"/>
  <c r="Q37" s="1"/>
  <c r="S39"/>
  <c r="O39" s="1"/>
  <c r="Q39" s="1"/>
  <c r="AM51" l="1"/>
  <c r="AM50" s="1"/>
  <c r="S62"/>
  <c r="S54"/>
  <c r="S81"/>
  <c r="O81" s="1"/>
  <c r="S53"/>
  <c r="S43"/>
  <c r="O43" s="1"/>
  <c r="S31"/>
  <c r="S38"/>
  <c r="O38" s="1"/>
  <c r="Q38" s="1"/>
  <c r="S36"/>
  <c r="S29"/>
  <c r="S27"/>
  <c r="S26"/>
  <c r="S84"/>
  <c r="AJ43"/>
  <c r="AG43"/>
  <c r="AD43"/>
  <c r="AA43"/>
  <c r="Y43"/>
  <c r="S77"/>
  <c r="S73"/>
  <c r="O73" s="1"/>
  <c r="S69"/>
  <c r="O69" s="1"/>
  <c r="S67"/>
  <c r="S66"/>
  <c r="S64" s="1"/>
  <c r="S61"/>
  <c r="S57"/>
  <c r="AD64"/>
  <c r="AA60"/>
  <c r="AA52"/>
  <c r="S55"/>
  <c r="Y52"/>
  <c r="Y60"/>
  <c r="U80"/>
  <c r="U76"/>
  <c r="U72"/>
  <c r="U68"/>
  <c r="AD80"/>
  <c r="AD68"/>
  <c r="AA64"/>
  <c r="AA56"/>
  <c r="O61" l="1"/>
  <c r="S60"/>
  <c r="S72"/>
  <c r="O57"/>
  <c r="S56"/>
  <c r="O77"/>
  <c r="O53"/>
  <c r="S52"/>
  <c r="S80"/>
  <c r="S68"/>
  <c r="AA51"/>
  <c r="O83"/>
  <c r="S79"/>
  <c r="O79" s="1"/>
  <c r="S78"/>
  <c r="O78" s="1"/>
  <c r="O75"/>
  <c r="O71"/>
  <c r="O70"/>
  <c r="O59"/>
  <c r="O58"/>
  <c r="O55"/>
  <c r="O54"/>
  <c r="O63"/>
  <c r="O62"/>
  <c r="O67"/>
  <c r="U64"/>
  <c r="Q81"/>
  <c r="Q77"/>
  <c r="Q73"/>
  <c r="Q69"/>
  <c r="Q65"/>
  <c r="U43"/>
  <c r="U60"/>
  <c r="U56"/>
  <c r="U52"/>
  <c r="O48"/>
  <c r="Q48" s="1"/>
  <c r="O47"/>
  <c r="Q47" s="1"/>
  <c r="O46"/>
  <c r="Q46" s="1"/>
  <c r="O45"/>
  <c r="Q45" s="1"/>
  <c r="O44"/>
  <c r="S35"/>
  <c r="O35" s="1"/>
  <c r="Q35" s="1"/>
  <c r="S34"/>
  <c r="O34" s="1"/>
  <c r="Q34" s="1"/>
  <c r="S33"/>
  <c r="O33" s="1"/>
  <c r="Q33" s="1"/>
  <c r="S28"/>
  <c r="O31"/>
  <c r="Q31" s="1"/>
  <c r="S30"/>
  <c r="O30" s="1"/>
  <c r="Q30" s="1"/>
  <c r="O36"/>
  <c r="Q36" s="1"/>
  <c r="O29"/>
  <c r="Q29" s="1"/>
  <c r="O27"/>
  <c r="Q27" s="1"/>
  <c r="O26"/>
  <c r="Q26" s="1"/>
  <c r="T121"/>
  <c r="AE11"/>
  <c r="K11"/>
  <c r="AM43"/>
  <c r="AM86" s="1"/>
  <c r="AM87" s="1"/>
  <c r="AL11"/>
  <c r="AD60"/>
  <c r="Y56"/>
  <c r="AJ52"/>
  <c r="AG52"/>
  <c r="AD52"/>
  <c r="O84"/>
  <c r="AJ56"/>
  <c r="AD56"/>
  <c r="AJ51" l="1"/>
  <c r="AJ50" s="1"/>
  <c r="AJ86" s="1"/>
  <c r="S51"/>
  <c r="S50" s="1"/>
  <c r="S86" s="1"/>
  <c r="S76"/>
  <c r="O52"/>
  <c r="S24"/>
  <c r="AD51"/>
  <c r="AD50" s="1"/>
  <c r="AD86" s="1"/>
  <c r="AD87" s="1"/>
  <c r="AG51"/>
  <c r="AG50" s="1"/>
  <c r="AG86" s="1"/>
  <c r="AG87" s="1"/>
  <c r="AJ87"/>
  <c r="Q44"/>
  <c r="Y51"/>
  <c r="O28"/>
  <c r="U51"/>
  <c r="U50" s="1"/>
  <c r="O68"/>
  <c r="Q68" s="1"/>
  <c r="O76"/>
  <c r="Q76" s="1"/>
  <c r="O74"/>
  <c r="O72" s="1"/>
  <c r="O66"/>
  <c r="AA50"/>
  <c r="AA86" s="1"/>
  <c r="AA87" s="1"/>
  <c r="O82"/>
  <c r="O80" s="1"/>
  <c r="O60"/>
  <c r="Q53"/>
  <c r="O56"/>
  <c r="Q57"/>
  <c r="Q61"/>
  <c r="Q60" s="1"/>
  <c r="Q28" l="1"/>
  <c r="Q56"/>
  <c r="Y50"/>
  <c r="Y86" s="1"/>
  <c r="Y87" s="1"/>
  <c r="O64"/>
  <c r="Q64" s="1"/>
  <c r="U24"/>
  <c r="U86" s="1"/>
  <c r="Q52"/>
  <c r="Q80"/>
  <c r="Q72"/>
  <c r="Q43"/>
  <c r="Q51" l="1"/>
  <c r="Q50" s="1"/>
  <c r="O51"/>
  <c r="O50" s="1"/>
  <c r="O24"/>
  <c r="Q24"/>
  <c r="Q86" l="1"/>
  <c r="O86"/>
</calcChain>
</file>

<file path=xl/sharedStrings.xml><?xml version="1.0" encoding="utf-8"?>
<sst xmlns="http://schemas.openxmlformats.org/spreadsheetml/2006/main" count="281" uniqueCount="234">
  <si>
    <t>Каникулы</t>
  </si>
  <si>
    <t>недель</t>
  </si>
  <si>
    <t>Недель</t>
  </si>
  <si>
    <t>ИНДЕКС</t>
  </si>
  <si>
    <t>Распределение обязательных учебных занятий по</t>
  </si>
  <si>
    <t>II курс</t>
  </si>
  <si>
    <t>III курс</t>
  </si>
  <si>
    <t>I курс</t>
  </si>
  <si>
    <t>Семестры</t>
  </si>
  <si>
    <t>Иностранный язык</t>
  </si>
  <si>
    <t>Физическая культура</t>
  </si>
  <si>
    <t>Количество</t>
  </si>
  <si>
    <t>Математика</t>
  </si>
  <si>
    <t>ВСЕГО</t>
  </si>
  <si>
    <t>Согласовано</t>
  </si>
  <si>
    <t>Безопасность жизнедеятельности</t>
  </si>
  <si>
    <t>Спортивный зал</t>
  </si>
  <si>
    <t>История</t>
  </si>
  <si>
    <t>Основы безопасности жизнедеятельности</t>
  </si>
  <si>
    <t>Председатели предметных(цикловых) комиссий:                                                                Зам. директора по УР:____________________</t>
  </si>
  <si>
    <t>Перечень лабораторий, кабинетов, мастерских</t>
  </si>
  <si>
    <t>Г.М.Левина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</si>
  <si>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</si>
  <si>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</si>
  <si>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</si>
  <si>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</si>
  <si>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дисциплин и МДК</t>
  </si>
  <si>
    <t>учебной практики</t>
  </si>
  <si>
    <t>экзаменов</t>
  </si>
  <si>
    <t>производственной практики / преддипломной практики</t>
  </si>
  <si>
    <t>зачетов</t>
  </si>
  <si>
    <t>Профессиональный цикл</t>
  </si>
  <si>
    <t>ОП.ОО</t>
  </si>
  <si>
    <t>ПМ.01</t>
  </si>
  <si>
    <t>ПМ.02</t>
  </si>
  <si>
    <t>ПМ.03</t>
  </si>
  <si>
    <t>0.00</t>
  </si>
  <si>
    <t>Итого</t>
  </si>
  <si>
    <t>Производственная практика (по профилю специальности)</t>
  </si>
  <si>
    <t>Обучение по учебным циклам</t>
  </si>
  <si>
    <t>Учебная практика</t>
  </si>
  <si>
    <t>Производственная практика (преддипломная)</t>
  </si>
  <si>
    <t>Промежуточная аттестация</t>
  </si>
  <si>
    <t>Государственная (итоговая( аттестация</t>
  </si>
  <si>
    <t>Каникулярное время</t>
  </si>
  <si>
    <t>Государственная (итоговая) аттестация</t>
  </si>
  <si>
    <t>Общепрофессиональный цикл</t>
  </si>
  <si>
    <t>П.ОО</t>
  </si>
  <si>
    <t>ФК.00</t>
  </si>
  <si>
    <t>Производственная практика</t>
  </si>
  <si>
    <t>ПМ.00</t>
  </si>
  <si>
    <t>Профессиональные модули</t>
  </si>
  <si>
    <t>УП.01.01</t>
  </si>
  <si>
    <t>ПП.01.01</t>
  </si>
  <si>
    <t>УП.02.01</t>
  </si>
  <si>
    <t>ПП.02.01</t>
  </si>
  <si>
    <t>УП.03.01</t>
  </si>
  <si>
    <t>ПП.03.01</t>
  </si>
  <si>
    <t>Всего</t>
  </si>
  <si>
    <t xml:space="preserve">Обучение по </t>
  </si>
  <si>
    <t>дисциплинам и</t>
  </si>
  <si>
    <t xml:space="preserve">междисциплинарным </t>
  </si>
  <si>
    <t>курсам</t>
  </si>
  <si>
    <t>по профилю профессии (специальности)</t>
  </si>
  <si>
    <r>
      <t xml:space="preserve">преддипломная </t>
    </r>
    <r>
      <rPr>
        <sz val="8"/>
        <rFont val="Arial Cyr"/>
        <charset val="204"/>
      </rPr>
      <t>(для СПО)</t>
    </r>
  </si>
  <si>
    <t>Всего               (по курсам)</t>
  </si>
  <si>
    <t>1. Сводные данные по бюджету времени (в неделях)</t>
  </si>
  <si>
    <t>Формы промежуточной аттестации</t>
  </si>
  <si>
    <t>Самостоятельная учебная работа</t>
  </si>
  <si>
    <t>в т.ч. лаб. и практ. занятий</t>
  </si>
  <si>
    <r>
      <t xml:space="preserve">3.План учебного процесса </t>
    </r>
    <r>
      <rPr>
        <sz val="11"/>
        <rFont val="Arial Cyr"/>
        <charset val="204"/>
      </rPr>
      <t>(для ОПОП НПО)</t>
    </r>
  </si>
  <si>
    <t>Наименование циклов, дисциплин, профессиональных модулей, МДК, практик</t>
  </si>
  <si>
    <t>Общеобразовательный цикл</t>
  </si>
  <si>
    <t>МДК.01.01</t>
  </si>
  <si>
    <t>МДК.02.01.</t>
  </si>
  <si>
    <t>МДК 03.01</t>
  </si>
  <si>
    <t>Государственная (итоговая) аттестация:</t>
  </si>
  <si>
    <t>Выпускная квалификационная работа</t>
  </si>
  <si>
    <t>курсам и семестрам/триместрам (час. в семестр/триместр)</t>
  </si>
  <si>
    <t>География</t>
  </si>
  <si>
    <t>ГИА.00</t>
  </si>
  <si>
    <t>Всего: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</si>
  <si>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</si>
  <si>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</si>
  <si>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</si>
  <si>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</si>
  <si>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</si>
  <si>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Выполнение дипломного проекта </t>
  </si>
  <si>
    <t xml:space="preserve">Защита дипломного поекта            </t>
  </si>
  <si>
    <t>3. Итоговая государственная аттестация</t>
  </si>
  <si>
    <t>3.1.</t>
  </si>
  <si>
    <t xml:space="preserve">
Место для стрельбы</t>
  </si>
  <si>
    <t>и других помещений</t>
  </si>
  <si>
    <t xml:space="preserve">Обществознание </t>
  </si>
  <si>
    <r>
      <t xml:space="preserve">Консультации </t>
    </r>
    <r>
      <rPr>
        <sz val="8"/>
        <rFont val="Arial Cyr"/>
        <charset val="204"/>
      </rPr>
      <t>на учебную группу по 100 часов в год (всего 250 час.)</t>
    </r>
  </si>
  <si>
    <t>ОБЖ</t>
  </si>
  <si>
    <t>Русского языка и литературы</t>
  </si>
  <si>
    <t>Иностранного языка</t>
  </si>
  <si>
    <t>Истории</t>
  </si>
  <si>
    <t>Обществознания</t>
  </si>
  <si>
    <t>Естествознания</t>
  </si>
  <si>
    <t>Географии</t>
  </si>
  <si>
    <t>Математики</t>
  </si>
  <si>
    <t>Экономики и права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</si>
  <si>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</si>
  <si>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</si>
  <si>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</si>
  <si>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</si>
  <si>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Приготовление блюд из овощей и грибов</t>
  </si>
  <si>
    <t>Технология обработки сырья и приготовление блюд из овощей и грибов</t>
  </si>
  <si>
    <t>Приготовление блюд и гарниров из круп, бобовых,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</si>
  <si>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</t>
  </si>
  <si>
    <t>Приготовление супов и соусов</t>
  </si>
  <si>
    <t>Технология приготовления супов и соусов</t>
  </si>
  <si>
    <t>ПМ.04</t>
  </si>
  <si>
    <t>Приготовление блюд из рыбы</t>
  </si>
  <si>
    <t>МДК 04.01</t>
  </si>
  <si>
    <t>УП.04.01</t>
  </si>
  <si>
    <t>ПП.04.01</t>
  </si>
  <si>
    <t>ПМ 05</t>
  </si>
  <si>
    <t>Приготовление блюд из мяса и домашней птицы</t>
  </si>
  <si>
    <t>МДК 05.01</t>
  </si>
  <si>
    <t>УП.05.01</t>
  </si>
  <si>
    <t>ПП.05.01</t>
  </si>
  <si>
    <t>Технология обработки сырья и приготовление блюд из рыбы</t>
  </si>
  <si>
    <t>Технология обработки сырья и приготовление блюд из мяса и домашней птицы</t>
  </si>
  <si>
    <t>ПМ 06</t>
  </si>
  <si>
    <t>ПМ 07</t>
  </si>
  <si>
    <t>ПМ 08</t>
  </si>
  <si>
    <t>МДК 08.01</t>
  </si>
  <si>
    <t>УП.08.01</t>
  </si>
  <si>
    <t>ПП.08.01</t>
  </si>
  <si>
    <t>Приготовление и оформление холодных блюд и закусок</t>
  </si>
  <si>
    <t>Технология приготовления и оформления холодных блюд и закусок</t>
  </si>
  <si>
    <t>Приготовление сладких блюд и напитков</t>
  </si>
  <si>
    <t>Технология приготовления сладких блюд и напитков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</si>
  <si>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</si>
  <si>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</t>
  </si>
  <si>
    <t>МДК 06.01</t>
  </si>
  <si>
    <t>УП.06.01</t>
  </si>
  <si>
    <t>ПП.06.01</t>
  </si>
  <si>
    <t>МДК 07.01</t>
  </si>
  <si>
    <t>УП.07.01</t>
  </si>
  <si>
    <t>ПП.07.01</t>
  </si>
  <si>
    <t xml:space="preserve"> -, Эк, -, -, -</t>
  </si>
  <si>
    <t>О.В. Мовчан</t>
  </si>
  <si>
    <t>Л.Б. Дмитриева</t>
  </si>
  <si>
    <t>УЧЕБНЫЙ ПЛАН</t>
  </si>
  <si>
    <t>основной профессиональной образовательной программы</t>
  </si>
  <si>
    <t xml:space="preserve">начального профессионального образования </t>
  </si>
  <si>
    <t>ГБОУ СПО « Дзержинский индустриально-коммерческий техникум»</t>
  </si>
  <si>
    <t xml:space="preserve">по профессии начального профессионального образования </t>
  </si>
  <si>
    <r>
      <t>Квалификация:</t>
    </r>
    <r>
      <rPr>
        <sz val="14"/>
        <rFont val="Times New Roman"/>
        <family val="1"/>
        <charset val="204"/>
      </rPr>
      <t xml:space="preserve"> Повар; Кондитер</t>
    </r>
  </si>
  <si>
    <r>
      <t>Форма обучения</t>
    </r>
    <r>
      <rPr>
        <sz val="14"/>
        <rFont val="Times New Roman"/>
        <family val="1"/>
        <charset val="204"/>
      </rPr>
      <t xml:space="preserve"> - очная</t>
    </r>
  </si>
  <si>
    <r>
      <t>на базе основного общего</t>
    </r>
    <r>
      <rPr>
        <sz val="18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образования</t>
    </r>
  </si>
  <si>
    <r>
      <t>Профиль получаемого профессионального образования</t>
    </r>
    <r>
      <rPr>
        <sz val="14"/>
        <rFont val="Times New Roman"/>
        <family val="1"/>
        <charset val="204"/>
      </rPr>
      <t xml:space="preserve"> </t>
    </r>
  </si>
  <si>
    <t xml:space="preserve"> -,  -,  -,  З, ДЗ</t>
  </si>
  <si>
    <t>Спецтехнологии</t>
  </si>
  <si>
    <t>Микробиологии, санитарии и гигиены</t>
  </si>
  <si>
    <t>Товароведения продовольственных товаров</t>
  </si>
  <si>
    <t>Технического оснащения и организации рабочего места</t>
  </si>
  <si>
    <t>Учебный кулинарный и кондитерский цех</t>
  </si>
  <si>
    <t>дифференцированных зачетов</t>
  </si>
  <si>
    <t>____________________ С.В.Баканова</t>
  </si>
  <si>
    <t>ОП.01</t>
  </si>
  <si>
    <t>ОП.02</t>
  </si>
  <si>
    <t>ОП.03</t>
  </si>
  <si>
    <t>ОП.04</t>
  </si>
  <si>
    <t>ОП.05</t>
  </si>
  <si>
    <t>4З/24ДЗ/15Э</t>
  </si>
  <si>
    <t>3З/14ДЗ/5Э</t>
  </si>
  <si>
    <t>1З/1ДЗ/8Эк</t>
  </si>
  <si>
    <t>0З/6ДЗ/2Э</t>
  </si>
  <si>
    <t xml:space="preserve">-, -, -, -, -, </t>
  </si>
  <si>
    <t>с 21.01 по 28.01</t>
  </si>
  <si>
    <t>____________________ О.В.Коняшова</t>
  </si>
  <si>
    <t xml:space="preserve">                                                              Утверждаю</t>
  </si>
  <si>
    <r>
      <rPr>
        <sz val="12"/>
        <rFont val="Times New Roman"/>
        <family val="1"/>
        <charset val="204"/>
      </rPr>
      <t xml:space="preserve">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директор ГБОУ СПО «Дзержинский </t>
    </r>
  </si>
  <si>
    <r>
      <rPr>
        <sz val="12"/>
        <rFont val="Times New Roman"/>
        <family val="1"/>
        <charset val="204"/>
      </rPr>
      <t xml:space="preserve">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индустриально-коммерческий техникум</t>
    </r>
  </si>
  <si>
    <r>
      <t xml:space="preserve">                                                                             ___________________ / </t>
    </r>
    <r>
      <rPr>
        <u/>
        <sz val="12"/>
        <rFont val="Times New Roman"/>
        <family val="1"/>
        <charset val="204"/>
      </rPr>
      <t>Е.А.Скребков</t>
    </r>
  </si>
  <si>
    <t xml:space="preserve">                                                                                          «_____»____________ 20 __ г.</t>
  </si>
  <si>
    <t>Библиотека и читальный зал с выходом в интернет</t>
  </si>
  <si>
    <t>Русский язык и литература</t>
  </si>
  <si>
    <t>Экология</t>
  </si>
  <si>
    <t>Физика</t>
  </si>
  <si>
    <t>Химия</t>
  </si>
  <si>
    <t>Биология</t>
  </si>
  <si>
    <t>Дополнительные</t>
  </si>
  <si>
    <t>ОУД</t>
  </si>
  <si>
    <t>Общие</t>
  </si>
  <si>
    <t>ОУД.01</t>
  </si>
  <si>
    <t>ОУД.03</t>
  </si>
  <si>
    <t>ОУД.02</t>
  </si>
  <si>
    <t>ОУД.04</t>
  </si>
  <si>
    <t>ОУД.05</t>
  </si>
  <si>
    <t>ОУД.06</t>
  </si>
  <si>
    <t>По выбору из обязательных предметных областей</t>
  </si>
  <si>
    <t xml:space="preserve">Информатика </t>
  </si>
  <si>
    <t>ОУД.07</t>
  </si>
  <si>
    <t>ОУД.08</t>
  </si>
  <si>
    <t>ОУД.09</t>
  </si>
  <si>
    <t>ОУД.10</t>
  </si>
  <si>
    <t>ОУД.15</t>
  </si>
  <si>
    <t>ОУД.16</t>
  </si>
  <si>
    <t>ОУД.17</t>
  </si>
  <si>
    <t>ОУД.18</t>
  </si>
  <si>
    <t>ОУД.19</t>
  </si>
  <si>
    <t>2 нед.</t>
  </si>
  <si>
    <t xml:space="preserve">    -, -, ДЗ, -, -, -</t>
  </si>
  <si>
    <t xml:space="preserve">   -, - , ДЗ, -, -, -</t>
  </si>
  <si>
    <t>З, З, З, ДЗ, -, -</t>
  </si>
  <si>
    <t xml:space="preserve"> -, ДЗ, -, -, -, -</t>
  </si>
  <si>
    <t>-, ДЗ, -, -, -, -</t>
  </si>
  <si>
    <t xml:space="preserve"> -,  -, ДЗ, -, -, -</t>
  </si>
  <si>
    <t xml:space="preserve"> -,  -,  -, Э, -, -</t>
  </si>
  <si>
    <t xml:space="preserve">    -, -, -, ДЗ, -, -</t>
  </si>
  <si>
    <t>ДЗ, -, -, -, -, -</t>
  </si>
  <si>
    <t xml:space="preserve"> -, ДЗ,  -,  -, -,-</t>
  </si>
  <si>
    <t xml:space="preserve"> -, -, -, -, ДЗ, -</t>
  </si>
  <si>
    <t xml:space="preserve"> -, -,  -, -, ДЗ, -</t>
  </si>
  <si>
    <t>-, -, -, Эк, -, -</t>
  </si>
  <si>
    <t xml:space="preserve"> -, -, -, -, Эк, -</t>
  </si>
  <si>
    <t>-, -, -, -, -, Эк</t>
  </si>
  <si>
    <t xml:space="preserve">    -, -, -, -, -, ДЗ</t>
  </si>
  <si>
    <t xml:space="preserve">   -, -, -,Э, -, -</t>
  </si>
  <si>
    <t xml:space="preserve"> -, -, -, Э, -, -</t>
  </si>
  <si>
    <t xml:space="preserve"> -, -, -, -, Э, -</t>
  </si>
  <si>
    <t>Защита дипломной работы с 18.06 до 30.06</t>
  </si>
  <si>
    <t>Графические построения</t>
  </si>
  <si>
    <t>Основы профессиональной и предпринимательской деятельности</t>
  </si>
  <si>
    <t>О.Ю.Луканова</t>
  </si>
  <si>
    <t>естественно-научный</t>
  </si>
  <si>
    <r>
      <t>Нормативный срок освоения ОПОП</t>
    </r>
    <r>
      <rPr>
        <sz val="14"/>
        <rFont val="Times New Roman"/>
        <family val="1"/>
        <charset val="204"/>
      </rPr>
      <t xml:space="preserve"> – 2 год. 10 мес.</t>
    </r>
  </si>
  <si>
    <t>19.01.17 Повар, кондитер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</si>
</sst>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8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2" fillId="0" borderId="6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" xfId="0" applyFont="1" applyBorder="1"/>
    <xf numFmtId="0" fontId="0" fillId="0" borderId="9" xfId="0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/>
    <xf numFmtId="0" fontId="3" fillId="0" borderId="0" xfId="0" applyFont="1" applyBorder="1" applyAlignment="1"/>
    <xf numFmtId="49" fontId="3" fillId="0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justify"/>
    </xf>
    <xf numFmtId="0" fontId="5" fillId="0" borderId="0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 readingOrder="1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9" xfId="0" applyFont="1" applyBorder="1" applyAlignment="1"/>
    <xf numFmtId="0" fontId="4" fillId="0" borderId="9" xfId="0" applyFont="1" applyBorder="1" applyAlignment="1">
      <alignment vertical="center"/>
    </xf>
    <xf numFmtId="0" fontId="5" fillId="0" borderId="0" xfId="0" applyFont="1" applyBorder="1" applyAlignment="1"/>
    <xf numFmtId="0" fontId="0" fillId="0" borderId="0" xfId="0"/>
    <xf numFmtId="0" fontId="6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0" borderId="9" xfId="0" applyFont="1" applyBorder="1" applyAlignment="1"/>
    <xf numFmtId="0" fontId="4" fillId="0" borderId="13" xfId="0" applyFont="1" applyBorder="1"/>
    <xf numFmtId="0" fontId="4" fillId="0" borderId="11" xfId="0" applyFont="1" applyBorder="1"/>
    <xf numFmtId="0" fontId="6" fillId="0" borderId="11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4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5" fillId="0" borderId="0" xfId="0" applyFont="1" applyAlignment="1">
      <alignment vertical="top" wrapText="1"/>
    </xf>
    <xf numFmtId="0" fontId="5" fillId="0" borderId="9" xfId="0" applyFont="1" applyFill="1" applyBorder="1" applyAlignment="1"/>
    <xf numFmtId="0" fontId="2" fillId="0" borderId="22" xfId="0" applyFont="1" applyBorder="1" applyAlignment="1"/>
    <xf numFmtId="0" fontId="5" fillId="0" borderId="22" xfId="0" applyFont="1" applyBorder="1" applyAlignment="1"/>
    <xf numFmtId="0" fontId="2" fillId="0" borderId="6" xfId="0" applyFont="1" applyBorder="1" applyAlignment="1"/>
    <xf numFmtId="0" fontId="0" fillId="0" borderId="22" xfId="0" applyBorder="1"/>
    <xf numFmtId="0" fontId="6" fillId="0" borderId="0" xfId="0" applyFont="1" applyAlignment="1">
      <alignment horizontal="center"/>
    </xf>
    <xf numFmtId="0" fontId="5" fillId="0" borderId="10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0" xfId="0"/>
    <xf numFmtId="0" fontId="5" fillId="0" borderId="0" xfId="0" applyFont="1" applyBorder="1" applyAlignment="1">
      <alignment horizontal="center" vertical="center" textRotation="90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0" fillId="0" borderId="0" xfId="0"/>
    <xf numFmtId="0" fontId="0" fillId="0" borderId="0" xfId="0"/>
    <xf numFmtId="0" fontId="2" fillId="0" borderId="2" xfId="0" applyFont="1" applyBorder="1"/>
    <xf numFmtId="0" fontId="2" fillId="2" borderId="10" xfId="0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1" fontId="2" fillId="3" borderId="9" xfId="0" applyNumberFormat="1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wrapText="1"/>
    </xf>
    <xf numFmtId="1" fontId="5" fillId="3" borderId="9" xfId="0" applyNumberFormat="1" applyFont="1" applyFill="1" applyBorder="1" applyAlignment="1">
      <alignment vertical="center" wrapText="1"/>
    </xf>
    <xf numFmtId="1" fontId="2" fillId="3" borderId="10" xfId="0" applyNumberFormat="1" applyFont="1" applyFill="1" applyBorder="1" applyAlignment="1">
      <alignment vertical="center" wrapText="1"/>
    </xf>
    <xf numFmtId="1" fontId="5" fillId="3" borderId="10" xfId="0" applyNumberFormat="1" applyFont="1" applyFill="1" applyBorder="1" applyAlignment="1">
      <alignment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/>
    <xf numFmtId="49" fontId="2" fillId="2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49" fontId="2" fillId="0" borderId="2" xfId="0" applyNumberFormat="1" applyFont="1" applyBorder="1"/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/>
    <xf numFmtId="1" fontId="2" fillId="0" borderId="10" xfId="0" applyNumberFormat="1" applyFont="1" applyBorder="1" applyAlignment="1">
      <alignment horizontal="center" vertical="center" wrapText="1"/>
    </xf>
    <xf numFmtId="1" fontId="2" fillId="0" borderId="2" xfId="0" applyNumberFormat="1" applyFont="1" applyBorder="1"/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1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readingOrder="1"/>
    </xf>
    <xf numFmtId="1" fontId="5" fillId="0" borderId="2" xfId="0" applyNumberFormat="1" applyFont="1" applyFill="1" applyBorder="1" applyAlignment="1">
      <alignment horizontal="center" vertical="center" readingOrder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/>
    <xf numFmtId="0" fontId="0" fillId="0" borderId="18" xfId="0" applyBorder="1"/>
    <xf numFmtId="0" fontId="0" fillId="0" borderId="5" xfId="0" applyBorder="1"/>
    <xf numFmtId="0" fontId="0" fillId="0" borderId="0" xfId="0"/>
    <xf numFmtId="0" fontId="0" fillId="0" borderId="19" xfId="0" applyBorder="1"/>
    <xf numFmtId="0" fontId="0" fillId="0" borderId="20" xfId="0" applyBorder="1"/>
    <xf numFmtId="0" fontId="0" fillId="0" borderId="7" xfId="0" applyBorder="1"/>
    <xf numFmtId="0" fontId="0" fillId="0" borderId="21" xfId="0" applyBorder="1"/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readingOrder="1"/>
    </xf>
    <xf numFmtId="0" fontId="6" fillId="0" borderId="2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 wrapText="1" readingOrder="1"/>
    </xf>
    <xf numFmtId="0" fontId="6" fillId="0" borderId="3" xfId="0" applyFont="1" applyBorder="1" applyAlignment="1">
      <alignment horizontal="center" vertical="center" textRotation="90" wrapText="1" readingOrder="1"/>
    </xf>
    <xf numFmtId="0" fontId="6" fillId="0" borderId="18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6" fillId="0" borderId="0" xfId="0" applyFont="1" applyBorder="1" applyAlignment="1">
      <alignment horizontal="center" vertical="center" textRotation="90" wrapText="1" readingOrder="1"/>
    </xf>
    <xf numFmtId="0" fontId="6" fillId="0" borderId="19" xfId="0" applyFont="1" applyBorder="1" applyAlignment="1">
      <alignment horizontal="center" vertical="center" textRotation="90" wrapText="1" readingOrder="1"/>
    </xf>
    <xf numFmtId="0" fontId="6" fillId="0" borderId="20" xfId="0" applyFont="1" applyBorder="1" applyAlignment="1">
      <alignment horizontal="center" vertical="center" textRotation="90" wrapText="1" readingOrder="1"/>
    </xf>
    <xf numFmtId="0" fontId="6" fillId="0" borderId="7" xfId="0" applyFont="1" applyBorder="1" applyAlignment="1">
      <alignment horizontal="center" vertical="center" textRotation="90" wrapText="1" readingOrder="1"/>
    </xf>
    <xf numFmtId="0" fontId="6" fillId="0" borderId="21" xfId="0" applyFont="1" applyBorder="1" applyAlignment="1">
      <alignment horizontal="center" vertical="center" textRotation="90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6" fillId="0" borderId="21" xfId="0" applyFont="1" applyBorder="1" applyAlignment="1">
      <alignment horizontal="center" vertical="center" wrapText="1" readingOrder="1"/>
    </xf>
    <xf numFmtId="1" fontId="5" fillId="0" borderId="1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1" fillId="0" borderId="4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/>
    <xf numFmtId="49" fontId="21" fillId="0" borderId="2" xfId="0" applyNumberFormat="1" applyFont="1" applyBorder="1"/>
    <xf numFmtId="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readingOrder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readingOrder="1"/>
      <protection locked="0"/>
    </xf>
    <xf numFmtId="49" fontId="5" fillId="0" borderId="1" xfId="0" applyNumberFormat="1" applyFont="1" applyBorder="1" applyAlignment="1" applyProtection="1">
      <alignment readingOrder="1"/>
      <protection locked="0"/>
    </xf>
    <xf numFmtId="49" fontId="5" fillId="0" borderId="2" xfId="0" applyNumberFormat="1" applyFont="1" applyBorder="1" applyAlignment="1" applyProtection="1">
      <alignment readingOrder="1"/>
      <protection locked="0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textRotation="90" readingOrder="1"/>
    </xf>
    <xf numFmtId="0" fontId="6" fillId="0" borderId="18" xfId="0" applyFont="1" applyBorder="1" applyAlignment="1">
      <alignment horizontal="center" vertical="center" textRotation="90" readingOrder="1"/>
    </xf>
    <xf numFmtId="0" fontId="6" fillId="0" borderId="5" xfId="0" applyFont="1" applyBorder="1" applyAlignment="1">
      <alignment horizontal="center" vertical="center" textRotation="90" readingOrder="1"/>
    </xf>
    <xf numFmtId="0" fontId="6" fillId="0" borderId="19" xfId="0" applyFont="1" applyBorder="1" applyAlignment="1">
      <alignment horizontal="center" vertical="center" textRotation="90" readingOrder="1"/>
    </xf>
    <xf numFmtId="0" fontId="6" fillId="0" borderId="20" xfId="0" applyFont="1" applyBorder="1" applyAlignment="1">
      <alignment horizontal="center" vertical="center" textRotation="90" readingOrder="1"/>
    </xf>
    <xf numFmtId="0" fontId="6" fillId="0" borderId="21" xfId="0" applyFont="1" applyBorder="1" applyAlignment="1">
      <alignment horizontal="center" vertical="center" textRotation="90" readingOrder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readingOrder="1"/>
    </xf>
    <xf numFmtId="49" fontId="5" fillId="0" borderId="1" xfId="0" applyNumberFormat="1" applyFont="1" applyBorder="1" applyAlignment="1">
      <alignment readingOrder="1"/>
    </xf>
    <xf numFmtId="49" fontId="5" fillId="0" borderId="2" xfId="0" applyNumberFormat="1" applyFont="1" applyBorder="1" applyAlignment="1">
      <alignment readingOrder="1"/>
    </xf>
    <xf numFmtId="0" fontId="5" fillId="0" borderId="10" xfId="0" applyNumberFormat="1" applyFont="1" applyBorder="1" applyAlignment="1">
      <alignment horizontal="center" readingOrder="1"/>
    </xf>
    <xf numFmtId="0" fontId="2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49" fontId="5" fillId="0" borderId="2" xfId="0" applyNumberFormat="1" applyFont="1" applyBorder="1"/>
    <xf numFmtId="1" fontId="5" fillId="3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 indent="15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indent="15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6" fillId="0" borderId="0" xfId="0" applyFont="1"/>
    <xf numFmtId="0" fontId="16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9"/>
  <sheetViews>
    <sheetView tabSelected="1" view="pageBreakPreview" topLeftCell="A105" zoomScaleNormal="100" zoomScaleSheetLayoutView="100" workbookViewId="0">
      <selection activeCell="AU16" sqref="AU16"/>
    </sheetView>
  </sheetViews>
  <sheetFormatPr defaultRowHeight="12.75"/>
  <cols>
    <col min="1" max="1" width="5.5703125" customWidth="1"/>
    <col min="2" max="2" width="5.28515625" customWidth="1"/>
    <col min="3" max="6" width="3.42578125" customWidth="1"/>
    <col min="7" max="8" width="3.85546875" customWidth="1"/>
    <col min="9" max="9" width="4.28515625" customWidth="1"/>
    <col min="10" max="10" width="3.85546875" customWidth="1"/>
    <col min="11" max="11" width="3.140625" customWidth="1"/>
    <col min="12" max="12" width="2.42578125" customWidth="1"/>
    <col min="13" max="13" width="3.28515625" customWidth="1"/>
    <col min="14" max="14" width="3.7109375" customWidth="1"/>
    <col min="15" max="15" width="2.85546875" customWidth="1"/>
    <col min="16" max="16" width="2.42578125" customWidth="1"/>
    <col min="17" max="17" width="3" customWidth="1"/>
    <col min="18" max="18" width="3.7109375" customWidth="1"/>
    <col min="19" max="19" width="2.7109375" customWidth="1"/>
    <col min="20" max="20" width="4" customWidth="1"/>
    <col min="21" max="23" width="2.28515625" customWidth="1"/>
    <col min="24" max="24" width="1.5703125" customWidth="1"/>
    <col min="25" max="25" width="3" customWidth="1"/>
    <col min="26" max="26" width="2.5703125" customWidth="1"/>
    <col min="27" max="27" width="2.28515625" customWidth="1"/>
    <col min="28" max="28" width="2.42578125" customWidth="1"/>
    <col min="29" max="29" width="3.140625" customWidth="1"/>
    <col min="30" max="31" width="1.85546875" customWidth="1"/>
    <col min="32" max="32" width="3.5703125" customWidth="1"/>
    <col min="33" max="33" width="2.42578125" customWidth="1"/>
    <col min="34" max="34" width="4" customWidth="1"/>
    <col min="35" max="35" width="2.42578125" hidden="1" customWidth="1"/>
    <col min="36" max="36" width="2.42578125" customWidth="1"/>
    <col min="37" max="37" width="2.7109375" customWidth="1"/>
    <col min="38" max="38" width="4.42578125" customWidth="1"/>
    <col min="39" max="39" width="3.28515625" customWidth="1"/>
    <col min="40" max="40" width="3.42578125" customWidth="1"/>
    <col min="41" max="41" width="5.42578125" customWidth="1"/>
    <col min="42" max="42" width="1.5703125" hidden="1" customWidth="1"/>
    <col min="43" max="43" width="2.140625" hidden="1" customWidth="1"/>
    <col min="44" max="44" width="1.5703125" hidden="1" customWidth="1"/>
    <col min="45" max="45" width="2.140625" customWidth="1"/>
    <col min="46" max="47" width="1.85546875" customWidth="1"/>
    <col min="48" max="48" width="2.140625" customWidth="1"/>
    <col min="49" max="49" width="0.5703125" customWidth="1"/>
    <col min="50" max="50" width="2.140625" hidden="1" customWidth="1"/>
    <col min="51" max="51" width="2.42578125" customWidth="1"/>
    <col min="52" max="52" width="2.7109375" customWidth="1"/>
    <col min="53" max="53" width="3.42578125" customWidth="1"/>
  </cols>
  <sheetData>
    <row r="1" spans="1:53">
      <c r="A1" s="11"/>
      <c r="B1" s="7"/>
      <c r="C1" s="7"/>
      <c r="D1" s="7"/>
      <c r="E1" s="7"/>
      <c r="F1" s="7"/>
      <c r="G1" s="7"/>
      <c r="H1" s="7"/>
      <c r="I1" s="11"/>
      <c r="J1" s="14"/>
      <c r="K1" s="14"/>
      <c r="L1" s="19"/>
      <c r="M1" s="19"/>
      <c r="N1" s="19"/>
      <c r="O1" s="19"/>
      <c r="P1" s="19"/>
      <c r="Q1" s="19"/>
      <c r="R1" s="20"/>
      <c r="S1" s="48"/>
      <c r="T1" s="48"/>
      <c r="U1" s="19"/>
      <c r="V1" s="19"/>
      <c r="W1" s="7"/>
      <c r="X1" s="7"/>
      <c r="Y1" s="7"/>
      <c r="Z1" s="7"/>
      <c r="AA1" s="7"/>
      <c r="AB1" s="7"/>
      <c r="AC1" s="7"/>
      <c r="AD1" s="20"/>
      <c r="AE1" s="49"/>
      <c r="AF1" s="19"/>
      <c r="AG1" s="19"/>
      <c r="AH1" s="19"/>
      <c r="AI1" s="19"/>
      <c r="AJ1" s="30"/>
      <c r="AK1" s="30"/>
      <c r="AL1" s="30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"/>
      <c r="AZ1" s="7"/>
      <c r="BA1" s="7"/>
    </row>
    <row r="2" spans="1:53" ht="15">
      <c r="C2" s="17" t="s">
        <v>66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4"/>
      <c r="Q2" s="4"/>
      <c r="R2" s="4"/>
    </row>
    <row r="3" spans="1:53" ht="12.75" customHeight="1">
      <c r="A3" s="9"/>
      <c r="B3" s="6"/>
      <c r="C3" s="343" t="s">
        <v>59</v>
      </c>
      <c r="D3" s="344"/>
      <c r="E3" s="344"/>
      <c r="F3" s="344"/>
      <c r="G3" s="344"/>
      <c r="H3" s="344"/>
      <c r="I3" s="344"/>
      <c r="J3" s="345"/>
      <c r="K3" s="223" t="s">
        <v>40</v>
      </c>
      <c r="L3" s="338"/>
      <c r="M3" s="338"/>
      <c r="N3" s="338"/>
      <c r="O3" s="341"/>
      <c r="P3" s="200" t="s">
        <v>49</v>
      </c>
      <c r="Q3" s="237"/>
      <c r="R3" s="237"/>
      <c r="S3" s="237"/>
      <c r="T3" s="237"/>
      <c r="U3" s="237"/>
      <c r="V3" s="237"/>
      <c r="W3" s="237"/>
      <c r="X3" s="237"/>
      <c r="Y3" s="237"/>
      <c r="Z3" s="346" t="s">
        <v>42</v>
      </c>
      <c r="AA3" s="346"/>
      <c r="AB3" s="346"/>
      <c r="AC3" s="346"/>
      <c r="AD3" s="346"/>
      <c r="AE3" s="346" t="s">
        <v>45</v>
      </c>
      <c r="AF3" s="346"/>
      <c r="AG3" s="346"/>
      <c r="AH3" s="346"/>
      <c r="AI3" s="346"/>
      <c r="AJ3" s="346"/>
      <c r="AK3" s="346"/>
      <c r="AL3" s="346" t="s">
        <v>0</v>
      </c>
      <c r="AM3" s="346"/>
      <c r="AN3" s="346"/>
      <c r="AO3" s="346"/>
      <c r="AP3" s="346"/>
      <c r="AQ3" s="346"/>
      <c r="AR3" s="346"/>
      <c r="AS3" s="223" t="s">
        <v>65</v>
      </c>
      <c r="AT3" s="224"/>
      <c r="AU3" s="224"/>
      <c r="AV3" s="224"/>
      <c r="AW3" s="224"/>
      <c r="AX3" s="225"/>
      <c r="AY3" s="14"/>
      <c r="AZ3" s="14"/>
      <c r="BA3" s="14"/>
    </row>
    <row r="4" spans="1:53">
      <c r="A4" s="10"/>
      <c r="B4" s="7"/>
      <c r="C4" s="332" t="s">
        <v>60</v>
      </c>
      <c r="D4" s="333"/>
      <c r="E4" s="333"/>
      <c r="F4" s="333"/>
      <c r="G4" s="333"/>
      <c r="H4" s="333"/>
      <c r="I4" s="333"/>
      <c r="J4" s="334"/>
      <c r="K4" s="339"/>
      <c r="L4" s="340"/>
      <c r="M4" s="340"/>
      <c r="N4" s="340"/>
      <c r="O4" s="342"/>
      <c r="P4" s="223" t="s">
        <v>63</v>
      </c>
      <c r="Q4" s="338"/>
      <c r="R4" s="338"/>
      <c r="S4" s="338"/>
      <c r="T4" s="341"/>
      <c r="U4" s="223" t="s">
        <v>64</v>
      </c>
      <c r="V4" s="338"/>
      <c r="W4" s="338"/>
      <c r="X4" s="338"/>
      <c r="Y4" s="338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226"/>
      <c r="AT4" s="227"/>
      <c r="AU4" s="227"/>
      <c r="AV4" s="227"/>
      <c r="AW4" s="227"/>
      <c r="AX4" s="228"/>
      <c r="AY4" s="7"/>
      <c r="AZ4" s="7"/>
      <c r="BA4" s="7"/>
    </row>
    <row r="5" spans="1:53">
      <c r="A5" s="10"/>
      <c r="B5" s="7"/>
      <c r="C5" s="332" t="s">
        <v>61</v>
      </c>
      <c r="D5" s="333"/>
      <c r="E5" s="333"/>
      <c r="F5" s="333"/>
      <c r="G5" s="333"/>
      <c r="H5" s="333"/>
      <c r="I5" s="333"/>
      <c r="J5" s="334"/>
      <c r="K5" s="339"/>
      <c r="L5" s="340"/>
      <c r="M5" s="340"/>
      <c r="N5" s="340"/>
      <c r="O5" s="342"/>
      <c r="P5" s="339"/>
      <c r="Q5" s="340"/>
      <c r="R5" s="340"/>
      <c r="S5" s="340"/>
      <c r="T5" s="342"/>
      <c r="U5" s="339"/>
      <c r="V5" s="340"/>
      <c r="W5" s="340"/>
      <c r="X5" s="340"/>
      <c r="Y5" s="340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226"/>
      <c r="AT5" s="227"/>
      <c r="AU5" s="227"/>
      <c r="AV5" s="227"/>
      <c r="AW5" s="227"/>
      <c r="AX5" s="228"/>
      <c r="AY5" s="7"/>
      <c r="AZ5" s="7"/>
      <c r="BA5" s="7"/>
    </row>
    <row r="6" spans="1:53">
      <c r="A6" s="10"/>
      <c r="B6" s="7"/>
      <c r="C6" s="335" t="s">
        <v>62</v>
      </c>
      <c r="D6" s="336"/>
      <c r="E6" s="336"/>
      <c r="F6" s="336"/>
      <c r="G6" s="336"/>
      <c r="H6" s="336"/>
      <c r="I6" s="336"/>
      <c r="J6" s="337"/>
      <c r="K6" s="339"/>
      <c r="L6" s="340"/>
      <c r="M6" s="340"/>
      <c r="N6" s="340"/>
      <c r="O6" s="342"/>
      <c r="P6" s="339"/>
      <c r="Q6" s="340"/>
      <c r="R6" s="340"/>
      <c r="S6" s="340"/>
      <c r="T6" s="342"/>
      <c r="U6" s="339"/>
      <c r="V6" s="340"/>
      <c r="W6" s="340"/>
      <c r="X6" s="340"/>
      <c r="Y6" s="340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229"/>
      <c r="AT6" s="230"/>
      <c r="AU6" s="230"/>
      <c r="AV6" s="230"/>
      <c r="AW6" s="230"/>
      <c r="AX6" s="231"/>
      <c r="AY6" s="7"/>
      <c r="AZ6" s="7"/>
      <c r="BA6" s="7"/>
    </row>
    <row r="7" spans="1:53">
      <c r="A7" s="134">
        <v>1</v>
      </c>
      <c r="B7" s="134"/>
      <c r="C7" s="335">
        <v>2</v>
      </c>
      <c r="D7" s="336"/>
      <c r="E7" s="336"/>
      <c r="F7" s="336"/>
      <c r="G7" s="336"/>
      <c r="H7" s="336"/>
      <c r="I7" s="336"/>
      <c r="J7" s="337"/>
      <c r="K7" s="134">
        <v>3</v>
      </c>
      <c r="L7" s="134"/>
      <c r="M7" s="134"/>
      <c r="N7" s="134"/>
      <c r="O7" s="134"/>
      <c r="P7" s="134">
        <v>4</v>
      </c>
      <c r="Q7" s="134"/>
      <c r="R7" s="134"/>
      <c r="S7" s="134"/>
      <c r="T7" s="134"/>
      <c r="U7" s="370">
        <v>5</v>
      </c>
      <c r="V7" s="370"/>
      <c r="W7" s="370"/>
      <c r="X7" s="370"/>
      <c r="Y7" s="370"/>
      <c r="Z7" s="134">
        <v>6</v>
      </c>
      <c r="AA7" s="134"/>
      <c r="AB7" s="134"/>
      <c r="AC7" s="134"/>
      <c r="AD7" s="134"/>
      <c r="AE7" s="134">
        <v>7</v>
      </c>
      <c r="AF7" s="134"/>
      <c r="AG7" s="134"/>
      <c r="AH7" s="134"/>
      <c r="AI7" s="134"/>
      <c r="AJ7" s="134"/>
      <c r="AK7" s="134"/>
      <c r="AL7" s="134">
        <v>8</v>
      </c>
      <c r="AM7" s="134"/>
      <c r="AN7" s="134"/>
      <c r="AO7" s="134"/>
      <c r="AP7" s="134"/>
      <c r="AQ7" s="134"/>
      <c r="AR7" s="134"/>
      <c r="AS7" s="204">
        <v>9</v>
      </c>
      <c r="AT7" s="205"/>
      <c r="AU7" s="205"/>
      <c r="AV7" s="205"/>
      <c r="AW7" s="205"/>
      <c r="AX7" s="206"/>
      <c r="BA7" s="7"/>
    </row>
    <row r="8" spans="1:53">
      <c r="A8" s="234">
        <v>1</v>
      </c>
      <c r="B8" s="236"/>
      <c r="C8" s="234">
        <v>37</v>
      </c>
      <c r="D8" s="235"/>
      <c r="E8" s="235"/>
      <c r="F8" s="235"/>
      <c r="G8" s="235"/>
      <c r="H8" s="235"/>
      <c r="I8" s="235"/>
      <c r="J8" s="236"/>
      <c r="K8" s="351">
        <v>1</v>
      </c>
      <c r="L8" s="352"/>
      <c r="M8" s="352"/>
      <c r="N8" s="352"/>
      <c r="O8" s="353"/>
      <c r="P8" s="351">
        <v>2</v>
      </c>
      <c r="Q8" s="352"/>
      <c r="R8" s="352"/>
      <c r="S8" s="352"/>
      <c r="T8" s="353"/>
      <c r="U8" s="348"/>
      <c r="V8" s="349"/>
      <c r="W8" s="349"/>
      <c r="X8" s="349"/>
      <c r="Y8" s="350"/>
      <c r="Z8" s="203">
        <v>1</v>
      </c>
      <c r="AA8" s="203"/>
      <c r="AB8" s="203"/>
      <c r="AC8" s="203"/>
      <c r="AD8" s="203"/>
      <c r="AE8" s="234"/>
      <c r="AF8" s="235"/>
      <c r="AG8" s="235"/>
      <c r="AH8" s="235"/>
      <c r="AI8" s="235"/>
      <c r="AJ8" s="235"/>
      <c r="AK8" s="236"/>
      <c r="AL8" s="234">
        <v>11</v>
      </c>
      <c r="AM8" s="235"/>
      <c r="AN8" s="235"/>
      <c r="AO8" s="235"/>
      <c r="AP8" s="235"/>
      <c r="AQ8" s="235"/>
      <c r="AR8" s="236"/>
      <c r="AS8" s="234">
        <v>52</v>
      </c>
      <c r="AT8" s="235"/>
      <c r="AU8" s="235"/>
      <c r="AV8" s="235"/>
      <c r="AW8" s="235"/>
      <c r="AX8" s="236"/>
      <c r="AY8" s="38"/>
      <c r="AZ8" s="38"/>
      <c r="BA8" s="11"/>
    </row>
    <row r="9" spans="1:53">
      <c r="A9" s="234">
        <v>2</v>
      </c>
      <c r="B9" s="236"/>
      <c r="C9" s="234">
        <v>26</v>
      </c>
      <c r="D9" s="235"/>
      <c r="E9" s="235"/>
      <c r="F9" s="235"/>
      <c r="G9" s="235"/>
      <c r="H9" s="235"/>
      <c r="I9" s="235"/>
      <c r="J9" s="236"/>
      <c r="K9" s="234">
        <v>3</v>
      </c>
      <c r="L9" s="235"/>
      <c r="M9" s="235"/>
      <c r="N9" s="235"/>
      <c r="O9" s="236"/>
      <c r="P9" s="234">
        <v>10</v>
      </c>
      <c r="Q9" s="235"/>
      <c r="R9" s="235"/>
      <c r="S9" s="235"/>
      <c r="T9" s="236"/>
      <c r="U9" s="234"/>
      <c r="V9" s="235"/>
      <c r="W9" s="235"/>
      <c r="X9" s="235"/>
      <c r="Y9" s="236"/>
      <c r="Z9" s="203">
        <v>2</v>
      </c>
      <c r="AA9" s="203"/>
      <c r="AB9" s="203"/>
      <c r="AC9" s="203"/>
      <c r="AD9" s="203"/>
      <c r="AE9" s="234"/>
      <c r="AF9" s="235"/>
      <c r="AG9" s="235"/>
      <c r="AH9" s="235"/>
      <c r="AI9" s="235"/>
      <c r="AJ9" s="235"/>
      <c r="AK9" s="236"/>
      <c r="AL9" s="234">
        <v>11</v>
      </c>
      <c r="AM9" s="235"/>
      <c r="AN9" s="235"/>
      <c r="AO9" s="235"/>
      <c r="AP9" s="235"/>
      <c r="AQ9" s="235"/>
      <c r="AR9" s="236"/>
      <c r="AS9" s="234">
        <v>52</v>
      </c>
      <c r="AT9" s="235"/>
      <c r="AU9" s="235"/>
      <c r="AV9" s="235"/>
      <c r="AW9" s="235"/>
      <c r="AX9" s="236"/>
      <c r="AY9" s="37"/>
      <c r="AZ9" s="37"/>
      <c r="BA9" s="11"/>
    </row>
    <row r="10" spans="1:53">
      <c r="A10" s="234">
        <v>3</v>
      </c>
      <c r="B10" s="236"/>
      <c r="C10" s="234">
        <v>12</v>
      </c>
      <c r="D10" s="235"/>
      <c r="E10" s="235"/>
      <c r="F10" s="235"/>
      <c r="G10" s="235"/>
      <c r="H10" s="235"/>
      <c r="I10" s="235"/>
      <c r="J10" s="236"/>
      <c r="K10" s="234">
        <v>5</v>
      </c>
      <c r="L10" s="235"/>
      <c r="M10" s="235"/>
      <c r="N10" s="235"/>
      <c r="O10" s="236"/>
      <c r="P10" s="234">
        <v>20</v>
      </c>
      <c r="Q10" s="235"/>
      <c r="R10" s="235"/>
      <c r="S10" s="235"/>
      <c r="T10" s="236"/>
      <c r="U10" s="234"/>
      <c r="V10" s="235"/>
      <c r="W10" s="235"/>
      <c r="X10" s="235"/>
      <c r="Y10" s="236"/>
      <c r="Z10" s="203">
        <v>2</v>
      </c>
      <c r="AA10" s="203"/>
      <c r="AB10" s="203"/>
      <c r="AC10" s="203"/>
      <c r="AD10" s="203"/>
      <c r="AE10" s="234">
        <v>2</v>
      </c>
      <c r="AF10" s="235"/>
      <c r="AG10" s="235"/>
      <c r="AH10" s="235"/>
      <c r="AI10" s="235"/>
      <c r="AJ10" s="235"/>
      <c r="AK10" s="236"/>
      <c r="AL10" s="234">
        <v>2</v>
      </c>
      <c r="AM10" s="235"/>
      <c r="AN10" s="235"/>
      <c r="AO10" s="235"/>
      <c r="AP10" s="235"/>
      <c r="AQ10" s="235"/>
      <c r="AR10" s="236"/>
      <c r="AS10" s="234">
        <f>C10+K10+P10+U10+Z10+AE10+AL10</f>
        <v>43</v>
      </c>
      <c r="AT10" s="235"/>
      <c r="AU10" s="235"/>
      <c r="AV10" s="235"/>
      <c r="AW10" s="235"/>
      <c r="AX10" s="236"/>
      <c r="AY10" s="46"/>
      <c r="AZ10" s="46"/>
      <c r="BA10" s="11"/>
    </row>
    <row r="11" spans="1:53">
      <c r="A11" s="234" t="s">
        <v>58</v>
      </c>
      <c r="B11" s="236"/>
      <c r="C11" s="234">
        <v>75</v>
      </c>
      <c r="D11" s="235"/>
      <c r="E11" s="235"/>
      <c r="F11" s="235"/>
      <c r="G11" s="235"/>
      <c r="H11" s="235"/>
      <c r="I11" s="235"/>
      <c r="J11" s="236"/>
      <c r="K11" s="234">
        <f>SUM(K8:O10)</f>
        <v>9</v>
      </c>
      <c r="L11" s="235"/>
      <c r="M11" s="235"/>
      <c r="N11" s="235"/>
      <c r="O11" s="236"/>
      <c r="P11" s="234">
        <f>SUM(P8:P10)</f>
        <v>32</v>
      </c>
      <c r="Q11" s="235"/>
      <c r="R11" s="235"/>
      <c r="S11" s="235"/>
      <c r="T11" s="236"/>
      <c r="U11" s="234"/>
      <c r="V11" s="235"/>
      <c r="W11" s="235"/>
      <c r="X11" s="235"/>
      <c r="Y11" s="236"/>
      <c r="Z11" s="203">
        <f>SUM(Z8:Z10)</f>
        <v>5</v>
      </c>
      <c r="AA11" s="203"/>
      <c r="AB11" s="203"/>
      <c r="AC11" s="203"/>
      <c r="AD11" s="203"/>
      <c r="AE11" s="234">
        <f>SUM(AE8:AK10)</f>
        <v>2</v>
      </c>
      <c r="AF11" s="235"/>
      <c r="AG11" s="235"/>
      <c r="AH11" s="235"/>
      <c r="AI11" s="235"/>
      <c r="AJ11" s="235"/>
      <c r="AK11" s="235"/>
      <c r="AL11" s="234">
        <f>SUM(AL8:AL10)</f>
        <v>24</v>
      </c>
      <c r="AM11" s="235"/>
      <c r="AN11" s="235"/>
      <c r="AO11" s="235"/>
      <c r="AP11" s="235"/>
      <c r="AQ11" s="235"/>
      <c r="AR11" s="236"/>
      <c r="AS11" s="234">
        <f>SUM(AS8:AS10)</f>
        <v>147</v>
      </c>
      <c r="AT11" s="235"/>
      <c r="AU11" s="235"/>
      <c r="AV11" s="235"/>
      <c r="AW11" s="235"/>
      <c r="AX11" s="236"/>
      <c r="AY11" s="15"/>
      <c r="AZ11" s="11"/>
      <c r="BA11" s="11"/>
    </row>
    <row r="12" spans="1:53" ht="15.75" customHeight="1">
      <c r="A12" s="17" t="s">
        <v>70</v>
      </c>
      <c r="B12" s="17"/>
      <c r="C12" s="17"/>
      <c r="D12" s="17"/>
      <c r="E12" s="17"/>
      <c r="F12" s="17"/>
      <c r="G12" s="17"/>
      <c r="H12" s="17"/>
      <c r="I12" s="17"/>
      <c r="J12" s="18"/>
      <c r="K12" s="18"/>
      <c r="AY12" s="14"/>
      <c r="AZ12" s="14"/>
    </row>
    <row r="13" spans="1:53" ht="17.25" customHeight="1">
      <c r="A13" s="354" t="s">
        <v>3</v>
      </c>
      <c r="B13" s="355"/>
      <c r="C13" s="360" t="s">
        <v>71</v>
      </c>
      <c r="D13" s="361"/>
      <c r="E13" s="361"/>
      <c r="F13" s="361"/>
      <c r="G13" s="361"/>
      <c r="H13" s="361"/>
      <c r="I13" s="362"/>
      <c r="J13" s="264" t="s">
        <v>67</v>
      </c>
      <c r="K13" s="265"/>
      <c r="L13" s="265"/>
      <c r="M13" s="265"/>
      <c r="N13" s="266"/>
      <c r="O13" s="252" t="s">
        <v>25</v>
      </c>
      <c r="P13" s="253"/>
      <c r="Q13" s="253"/>
      <c r="R13" s="253"/>
      <c r="S13" s="253"/>
      <c r="T13" s="253"/>
      <c r="U13" s="253"/>
      <c r="V13" s="253"/>
      <c r="W13" s="253"/>
      <c r="X13" s="254"/>
      <c r="Y13" s="326" t="s">
        <v>4</v>
      </c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8"/>
      <c r="AP13" s="14"/>
      <c r="AQ13" s="14"/>
      <c r="AR13" s="38"/>
    </row>
    <row r="14" spans="1:53" ht="15.75" customHeight="1">
      <c r="A14" s="356"/>
      <c r="B14" s="357"/>
      <c r="C14" s="363"/>
      <c r="D14" s="364"/>
      <c r="E14" s="364"/>
      <c r="F14" s="364"/>
      <c r="G14" s="364"/>
      <c r="H14" s="364"/>
      <c r="I14" s="365"/>
      <c r="J14" s="267"/>
      <c r="K14" s="268"/>
      <c r="L14" s="268"/>
      <c r="M14" s="268"/>
      <c r="N14" s="269"/>
      <c r="O14" s="255"/>
      <c r="P14" s="256"/>
      <c r="Q14" s="256"/>
      <c r="R14" s="256"/>
      <c r="S14" s="256"/>
      <c r="T14" s="256"/>
      <c r="U14" s="256"/>
      <c r="V14" s="256"/>
      <c r="W14" s="256"/>
      <c r="X14" s="257"/>
      <c r="Y14" s="239" t="s">
        <v>78</v>
      </c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1"/>
      <c r="AP14" s="369"/>
      <c r="AQ14" s="47"/>
      <c r="AR14" s="37"/>
    </row>
    <row r="15" spans="1:53" ht="11.25" customHeight="1">
      <c r="A15" s="356"/>
      <c r="B15" s="357"/>
      <c r="C15" s="363"/>
      <c r="D15" s="364"/>
      <c r="E15" s="364"/>
      <c r="F15" s="364"/>
      <c r="G15" s="364"/>
      <c r="H15" s="364"/>
      <c r="I15" s="365"/>
      <c r="J15" s="267"/>
      <c r="K15" s="268"/>
      <c r="L15" s="268"/>
      <c r="M15" s="268"/>
      <c r="N15" s="269"/>
      <c r="O15" s="243" t="s">
        <v>22</v>
      </c>
      <c r="P15" s="245"/>
      <c r="Q15" s="243" t="s">
        <v>68</v>
      </c>
      <c r="R15" s="245"/>
      <c r="S15" s="252" t="s">
        <v>23</v>
      </c>
      <c r="T15" s="253"/>
      <c r="U15" s="253"/>
      <c r="V15" s="253"/>
      <c r="W15" s="253"/>
      <c r="X15" s="254"/>
      <c r="Y15" s="260" t="s">
        <v>7</v>
      </c>
      <c r="Z15" s="167"/>
      <c r="AA15" s="167"/>
      <c r="AB15" s="167"/>
      <c r="AC15" s="261"/>
      <c r="AD15" s="260" t="s">
        <v>5</v>
      </c>
      <c r="AE15" s="167"/>
      <c r="AF15" s="167"/>
      <c r="AG15" s="167"/>
      <c r="AH15" s="167"/>
      <c r="AI15" s="261"/>
      <c r="AJ15" s="260" t="s">
        <v>6</v>
      </c>
      <c r="AK15" s="167"/>
      <c r="AL15" s="167"/>
      <c r="AM15" s="167"/>
      <c r="AN15" s="167"/>
      <c r="AO15" s="261"/>
      <c r="AP15" s="369"/>
      <c r="AQ15" s="47"/>
      <c r="AR15" s="46"/>
    </row>
    <row r="16" spans="1:53" ht="12.75" customHeight="1">
      <c r="A16" s="356"/>
      <c r="B16" s="357"/>
      <c r="C16" s="363"/>
      <c r="D16" s="364"/>
      <c r="E16" s="364"/>
      <c r="F16" s="364"/>
      <c r="G16" s="364"/>
      <c r="H16" s="364"/>
      <c r="I16" s="365"/>
      <c r="J16" s="267"/>
      <c r="K16" s="268"/>
      <c r="L16" s="268"/>
      <c r="M16" s="268"/>
      <c r="N16" s="269"/>
      <c r="O16" s="246"/>
      <c r="P16" s="248"/>
      <c r="Q16" s="246"/>
      <c r="R16" s="248"/>
      <c r="S16" s="255"/>
      <c r="T16" s="256"/>
      <c r="U16" s="256"/>
      <c r="V16" s="256"/>
      <c r="W16" s="256"/>
      <c r="X16" s="257"/>
      <c r="Y16" s="303" t="s">
        <v>8</v>
      </c>
      <c r="Z16" s="304"/>
      <c r="AA16" s="304"/>
      <c r="AB16" s="304"/>
      <c r="AC16" s="305"/>
      <c r="AD16" s="303" t="s">
        <v>8</v>
      </c>
      <c r="AE16" s="304"/>
      <c r="AF16" s="304"/>
      <c r="AG16" s="304"/>
      <c r="AH16" s="304"/>
      <c r="AI16" s="305"/>
      <c r="AJ16" s="303" t="s">
        <v>8</v>
      </c>
      <c r="AK16" s="304"/>
      <c r="AL16" s="304"/>
      <c r="AM16" s="304"/>
      <c r="AN16" s="304"/>
      <c r="AO16" s="305"/>
      <c r="AP16" s="369"/>
      <c r="AQ16" s="47"/>
      <c r="AR16" s="15"/>
    </row>
    <row r="17" spans="1:44">
      <c r="A17" s="356"/>
      <c r="B17" s="357"/>
      <c r="C17" s="363"/>
      <c r="D17" s="364"/>
      <c r="E17" s="364"/>
      <c r="F17" s="364"/>
      <c r="G17" s="364"/>
      <c r="H17" s="364"/>
      <c r="I17" s="365"/>
      <c r="J17" s="267"/>
      <c r="K17" s="268"/>
      <c r="L17" s="268"/>
      <c r="M17" s="268"/>
      <c r="N17" s="269"/>
      <c r="O17" s="246"/>
      <c r="P17" s="248"/>
      <c r="Q17" s="246"/>
      <c r="R17" s="248"/>
      <c r="S17" s="243" t="s">
        <v>24</v>
      </c>
      <c r="T17" s="244"/>
      <c r="U17" s="243" t="s">
        <v>69</v>
      </c>
      <c r="V17" s="244"/>
      <c r="W17" s="244"/>
      <c r="X17" s="245"/>
      <c r="Y17" s="306">
        <v>1</v>
      </c>
      <c r="Z17" s="307"/>
      <c r="AA17" s="306">
        <v>2</v>
      </c>
      <c r="AB17" s="307"/>
      <c r="AC17" s="308"/>
      <c r="AD17" s="306">
        <v>3</v>
      </c>
      <c r="AE17" s="307"/>
      <c r="AF17" s="308"/>
      <c r="AG17" s="306">
        <v>4</v>
      </c>
      <c r="AH17" s="307"/>
      <c r="AI17" s="308"/>
      <c r="AJ17" s="306">
        <v>5</v>
      </c>
      <c r="AK17" s="307"/>
      <c r="AL17" s="308"/>
      <c r="AM17" s="303">
        <v>6</v>
      </c>
      <c r="AN17" s="304"/>
      <c r="AO17" s="305"/>
      <c r="AP17" s="14"/>
      <c r="AQ17" s="14"/>
      <c r="AR17" s="11"/>
    </row>
    <row r="18" spans="1:44" ht="12.75" customHeight="1">
      <c r="A18" s="356"/>
      <c r="B18" s="357"/>
      <c r="C18" s="363"/>
      <c r="D18" s="364"/>
      <c r="E18" s="364"/>
      <c r="F18" s="364"/>
      <c r="G18" s="364"/>
      <c r="H18" s="364"/>
      <c r="I18" s="365"/>
      <c r="J18" s="267"/>
      <c r="K18" s="268"/>
      <c r="L18" s="268"/>
      <c r="M18" s="268"/>
      <c r="N18" s="269"/>
      <c r="O18" s="246"/>
      <c r="P18" s="248"/>
      <c r="Q18" s="246"/>
      <c r="R18" s="248"/>
      <c r="S18" s="246"/>
      <c r="T18" s="247"/>
      <c r="U18" s="246"/>
      <c r="V18" s="247"/>
      <c r="W18" s="247"/>
      <c r="X18" s="248"/>
      <c r="Y18" s="232" t="s">
        <v>11</v>
      </c>
      <c r="Z18" s="173"/>
      <c r="AA18" s="173"/>
      <c r="AB18" s="173"/>
      <c r="AC18" s="233"/>
      <c r="AD18" s="232" t="s">
        <v>11</v>
      </c>
      <c r="AE18" s="173"/>
      <c r="AF18" s="173"/>
      <c r="AG18" s="173"/>
      <c r="AH18" s="173"/>
      <c r="AI18" s="233"/>
      <c r="AJ18" s="232" t="s">
        <v>11</v>
      </c>
      <c r="AK18" s="173"/>
      <c r="AL18" s="173"/>
      <c r="AM18" s="173"/>
      <c r="AN18" s="173"/>
      <c r="AO18" s="233"/>
      <c r="AP18" s="42"/>
      <c r="AQ18" s="42"/>
      <c r="AR18" s="14"/>
    </row>
    <row r="19" spans="1:44">
      <c r="A19" s="356"/>
      <c r="B19" s="357"/>
      <c r="C19" s="363"/>
      <c r="D19" s="364"/>
      <c r="E19" s="364"/>
      <c r="F19" s="364"/>
      <c r="G19" s="364"/>
      <c r="H19" s="364"/>
      <c r="I19" s="365"/>
      <c r="J19" s="267"/>
      <c r="K19" s="268"/>
      <c r="L19" s="268"/>
      <c r="M19" s="268"/>
      <c r="N19" s="269"/>
      <c r="O19" s="246"/>
      <c r="P19" s="248"/>
      <c r="Q19" s="246"/>
      <c r="R19" s="248"/>
      <c r="S19" s="246"/>
      <c r="T19" s="247"/>
      <c r="U19" s="246"/>
      <c r="V19" s="247"/>
      <c r="W19" s="247"/>
      <c r="X19" s="248"/>
      <c r="Y19" s="239" t="s">
        <v>1</v>
      </c>
      <c r="Z19" s="240"/>
      <c r="AA19" s="240"/>
      <c r="AB19" s="240"/>
      <c r="AC19" s="241"/>
      <c r="AD19" s="239" t="s">
        <v>1</v>
      </c>
      <c r="AE19" s="240"/>
      <c r="AF19" s="240"/>
      <c r="AG19" s="240"/>
      <c r="AH19" s="240"/>
      <c r="AI19" s="241"/>
      <c r="AJ19" s="239" t="s">
        <v>1</v>
      </c>
      <c r="AK19" s="240"/>
      <c r="AL19" s="240"/>
      <c r="AM19" s="240"/>
      <c r="AN19" s="240"/>
      <c r="AO19" s="241"/>
      <c r="AP19" s="43"/>
      <c r="AQ19" s="43"/>
      <c r="AR19" s="14"/>
    </row>
    <row r="20" spans="1:44" ht="10.5" customHeight="1">
      <c r="A20" s="356"/>
      <c r="B20" s="357"/>
      <c r="C20" s="363"/>
      <c r="D20" s="364"/>
      <c r="E20" s="364"/>
      <c r="F20" s="364"/>
      <c r="G20" s="364"/>
      <c r="H20" s="364"/>
      <c r="I20" s="365"/>
      <c r="J20" s="267"/>
      <c r="K20" s="268"/>
      <c r="L20" s="268"/>
      <c r="M20" s="268"/>
      <c r="N20" s="269"/>
      <c r="O20" s="246"/>
      <c r="P20" s="248"/>
      <c r="Q20" s="246"/>
      <c r="R20" s="248"/>
      <c r="S20" s="246"/>
      <c r="T20" s="247"/>
      <c r="U20" s="246"/>
      <c r="V20" s="247"/>
      <c r="W20" s="247"/>
      <c r="X20" s="248"/>
      <c r="Y20" s="242">
        <v>17</v>
      </c>
      <c r="Z20" s="242"/>
      <c r="AA20" s="242">
        <v>23</v>
      </c>
      <c r="AB20" s="242"/>
      <c r="AC20" s="242"/>
      <c r="AD20" s="242">
        <v>16</v>
      </c>
      <c r="AE20" s="242"/>
      <c r="AF20" s="242"/>
      <c r="AG20" s="242">
        <v>23</v>
      </c>
      <c r="AH20" s="242"/>
      <c r="AI20" s="52">
        <v>16</v>
      </c>
      <c r="AJ20" s="242">
        <v>17</v>
      </c>
      <c r="AK20" s="242"/>
      <c r="AL20" s="242"/>
      <c r="AM20" s="309">
        <v>0</v>
      </c>
      <c r="AN20" s="310"/>
      <c r="AO20" s="311"/>
      <c r="AP20" s="35"/>
      <c r="AQ20" s="47"/>
    </row>
    <row r="21" spans="1:44" ht="10.5" customHeight="1">
      <c r="A21" s="356"/>
      <c r="B21" s="357"/>
      <c r="C21" s="363"/>
      <c r="D21" s="364"/>
      <c r="E21" s="364"/>
      <c r="F21" s="364"/>
      <c r="G21" s="364"/>
      <c r="H21" s="364"/>
      <c r="I21" s="365"/>
      <c r="J21" s="267"/>
      <c r="K21" s="268"/>
      <c r="L21" s="268"/>
      <c r="M21" s="268"/>
      <c r="N21" s="269"/>
      <c r="O21" s="246"/>
      <c r="P21" s="248"/>
      <c r="Q21" s="246"/>
      <c r="R21" s="248"/>
      <c r="S21" s="246"/>
      <c r="T21" s="247"/>
      <c r="U21" s="246"/>
      <c r="V21" s="247"/>
      <c r="W21" s="247"/>
      <c r="X21" s="248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52"/>
      <c r="AJ21" s="242"/>
      <c r="AK21" s="242"/>
      <c r="AL21" s="242"/>
      <c r="AM21" s="312"/>
      <c r="AN21" s="313"/>
      <c r="AO21" s="314"/>
      <c r="AP21" s="35"/>
      <c r="AQ21" s="47"/>
    </row>
    <row r="22" spans="1:44" ht="18" customHeight="1">
      <c r="A22" s="358"/>
      <c r="B22" s="359"/>
      <c r="C22" s="366"/>
      <c r="D22" s="367"/>
      <c r="E22" s="367"/>
      <c r="F22" s="367"/>
      <c r="G22" s="367"/>
      <c r="H22" s="367"/>
      <c r="I22" s="368"/>
      <c r="J22" s="270"/>
      <c r="K22" s="271"/>
      <c r="L22" s="271"/>
      <c r="M22" s="271"/>
      <c r="N22" s="272"/>
      <c r="O22" s="249"/>
      <c r="P22" s="251"/>
      <c r="Q22" s="249"/>
      <c r="R22" s="251"/>
      <c r="S22" s="249"/>
      <c r="T22" s="250"/>
      <c r="U22" s="249"/>
      <c r="V22" s="250"/>
      <c r="W22" s="250"/>
      <c r="X22" s="251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52"/>
      <c r="AJ22" s="242"/>
      <c r="AK22" s="242"/>
      <c r="AL22" s="242"/>
      <c r="AM22" s="315"/>
      <c r="AN22" s="316"/>
      <c r="AO22" s="317"/>
      <c r="AP22" s="35"/>
      <c r="AQ22" s="47"/>
    </row>
    <row r="23" spans="1:44" ht="12.75" customHeight="1">
      <c r="A23" s="204">
        <v>1</v>
      </c>
      <c r="B23" s="262"/>
      <c r="C23" s="204">
        <v>2</v>
      </c>
      <c r="D23" s="263"/>
      <c r="E23" s="263"/>
      <c r="F23" s="263"/>
      <c r="G23" s="263"/>
      <c r="H23" s="263"/>
      <c r="I23" s="262"/>
      <c r="J23" s="374">
        <v>3</v>
      </c>
      <c r="K23" s="263"/>
      <c r="L23" s="263"/>
      <c r="M23" s="263"/>
      <c r="N23" s="262"/>
      <c r="O23" s="258">
        <v>4</v>
      </c>
      <c r="P23" s="262"/>
      <c r="Q23" s="258">
        <v>5</v>
      </c>
      <c r="R23" s="262"/>
      <c r="S23" s="258">
        <v>6</v>
      </c>
      <c r="T23" s="262"/>
      <c r="U23" s="258">
        <v>7</v>
      </c>
      <c r="V23" s="259"/>
      <c r="W23" s="259"/>
      <c r="X23" s="259"/>
      <c r="Y23" s="134">
        <v>8</v>
      </c>
      <c r="Z23" s="134"/>
      <c r="AA23" s="134">
        <v>9</v>
      </c>
      <c r="AB23" s="134"/>
      <c r="AC23" s="134"/>
      <c r="AD23" s="203">
        <v>10</v>
      </c>
      <c r="AE23" s="203"/>
      <c r="AF23" s="203"/>
      <c r="AG23" s="203">
        <v>11</v>
      </c>
      <c r="AH23" s="203"/>
      <c r="AI23" s="51"/>
      <c r="AJ23" s="203">
        <v>12</v>
      </c>
      <c r="AK23" s="203"/>
      <c r="AL23" s="203"/>
      <c r="AM23" s="134">
        <v>13</v>
      </c>
      <c r="AN23" s="134"/>
      <c r="AO23" s="134"/>
      <c r="AP23" s="35"/>
      <c r="AQ23" s="14"/>
    </row>
    <row r="24" spans="1:44" s="31" customFormat="1" ht="17.25" customHeight="1">
      <c r="A24" s="125" t="s">
        <v>36</v>
      </c>
      <c r="B24" s="194"/>
      <c r="C24" s="192" t="s">
        <v>72</v>
      </c>
      <c r="D24" s="193"/>
      <c r="E24" s="193"/>
      <c r="F24" s="193"/>
      <c r="G24" s="193"/>
      <c r="H24" s="193"/>
      <c r="I24" s="194"/>
      <c r="J24" s="371" t="s">
        <v>170</v>
      </c>
      <c r="K24" s="372"/>
      <c r="L24" s="372"/>
      <c r="M24" s="372"/>
      <c r="N24" s="373"/>
      <c r="O24" s="207">
        <f>SUM(O25+O32)</f>
        <v>0</v>
      </c>
      <c r="P24" s="140"/>
      <c r="Q24" s="207">
        <f>SUM(Q25+Q32)</f>
        <v>0</v>
      </c>
      <c r="R24" s="140"/>
      <c r="S24" s="207">
        <f>SUM(S25:T42)</f>
        <v>2052</v>
      </c>
      <c r="T24" s="140"/>
      <c r="U24" s="207">
        <f>+U43+U50</f>
        <v>396</v>
      </c>
      <c r="V24" s="325"/>
      <c r="W24" s="325"/>
      <c r="X24" s="208"/>
      <c r="Y24" s="238">
        <f>SUM(Y26:Z42)</f>
        <v>538</v>
      </c>
      <c r="Z24" s="238"/>
      <c r="AA24" s="324">
        <f>SUM(AA26:AC42)</f>
        <v>630</v>
      </c>
      <c r="AB24" s="324"/>
      <c r="AC24" s="324"/>
      <c r="AD24" s="238">
        <f>SUM(AD26:AF42)</f>
        <v>528</v>
      </c>
      <c r="AE24" s="238"/>
      <c r="AF24" s="238"/>
      <c r="AG24" s="238">
        <f>SUM(AG26:AH42)</f>
        <v>288</v>
      </c>
      <c r="AH24" s="238"/>
      <c r="AI24" s="238">
        <f>SUM(AI26:AL42)</f>
        <v>68</v>
      </c>
      <c r="AJ24" s="238"/>
      <c r="AK24" s="238"/>
      <c r="AL24" s="238"/>
      <c r="AM24" s="238">
        <f>SUM(AM26:AO42)</f>
        <v>0</v>
      </c>
      <c r="AN24" s="238"/>
      <c r="AO24" s="238"/>
      <c r="AP24" s="35"/>
      <c r="AQ24" s="42"/>
    </row>
    <row r="25" spans="1:44" s="31" customFormat="1" ht="13.5" customHeight="1">
      <c r="A25" s="125" t="s">
        <v>188</v>
      </c>
      <c r="B25" s="127"/>
      <c r="C25" s="192" t="s">
        <v>189</v>
      </c>
      <c r="D25" s="193"/>
      <c r="E25" s="193"/>
      <c r="F25" s="193"/>
      <c r="G25" s="193"/>
      <c r="H25" s="193"/>
      <c r="I25" s="194"/>
      <c r="J25" s="329"/>
      <c r="K25" s="330"/>
      <c r="L25" s="330"/>
      <c r="M25" s="330"/>
      <c r="N25" s="331"/>
      <c r="O25" s="207"/>
      <c r="P25" s="140"/>
      <c r="Q25" s="207"/>
      <c r="R25" s="140"/>
      <c r="S25" s="207"/>
      <c r="T25" s="140"/>
      <c r="U25" s="207"/>
      <c r="V25" s="325"/>
      <c r="W25" s="325"/>
      <c r="X25" s="208"/>
      <c r="Y25" s="207"/>
      <c r="Z25" s="20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35"/>
      <c r="AQ25" s="43"/>
    </row>
    <row r="26" spans="1:44" ht="13.5" customHeight="1">
      <c r="A26" s="273" t="s">
        <v>190</v>
      </c>
      <c r="B26" s="194"/>
      <c r="C26" s="220" t="s">
        <v>182</v>
      </c>
      <c r="D26" s="193"/>
      <c r="E26" s="193"/>
      <c r="F26" s="193"/>
      <c r="G26" s="193"/>
      <c r="H26" s="193"/>
      <c r="I26" s="194"/>
      <c r="J26" s="117" t="s">
        <v>224</v>
      </c>
      <c r="K26" s="118"/>
      <c r="L26" s="118"/>
      <c r="M26" s="118"/>
      <c r="N26" s="119"/>
      <c r="O26" s="195">
        <f t="shared" ref="O26:O29" si="0">S26*1.5</f>
        <v>427.5</v>
      </c>
      <c r="P26" s="142"/>
      <c r="Q26" s="195">
        <f t="shared" ref="Q26:Q48" si="1">O26-S26</f>
        <v>142.5</v>
      </c>
      <c r="R26" s="142"/>
      <c r="S26" s="195">
        <f>Y26+AA26+AD26+AG26+AI26</f>
        <v>285</v>
      </c>
      <c r="T26" s="142"/>
      <c r="U26" s="195">
        <v>0</v>
      </c>
      <c r="V26" s="221"/>
      <c r="W26" s="221"/>
      <c r="X26" s="222"/>
      <c r="Y26" s="135">
        <v>68</v>
      </c>
      <c r="Z26" s="135"/>
      <c r="AA26" s="135">
        <v>80</v>
      </c>
      <c r="AB26" s="135"/>
      <c r="AC26" s="135"/>
      <c r="AD26" s="136">
        <v>68</v>
      </c>
      <c r="AE26" s="136"/>
      <c r="AF26" s="136"/>
      <c r="AG26" s="150">
        <v>69</v>
      </c>
      <c r="AH26" s="151"/>
      <c r="AI26" s="212">
        <v>0</v>
      </c>
      <c r="AJ26" s="213"/>
      <c r="AK26" s="213"/>
      <c r="AL26" s="213"/>
      <c r="AM26" s="135">
        <v>0</v>
      </c>
      <c r="AN26" s="135"/>
      <c r="AO26" s="135"/>
      <c r="AP26" s="35"/>
      <c r="AQ26" s="35"/>
    </row>
    <row r="27" spans="1:44" ht="13.5" customHeight="1">
      <c r="A27" s="273" t="s">
        <v>192</v>
      </c>
      <c r="B27" s="194"/>
      <c r="C27" s="220" t="s">
        <v>9</v>
      </c>
      <c r="D27" s="193"/>
      <c r="E27" s="193"/>
      <c r="F27" s="193"/>
      <c r="G27" s="193"/>
      <c r="H27" s="193"/>
      <c r="I27" s="194"/>
      <c r="J27" s="117" t="s">
        <v>208</v>
      </c>
      <c r="K27" s="118"/>
      <c r="L27" s="118"/>
      <c r="M27" s="118"/>
      <c r="N27" s="119"/>
      <c r="O27" s="195">
        <f t="shared" si="0"/>
        <v>256.5</v>
      </c>
      <c r="P27" s="142"/>
      <c r="Q27" s="195">
        <f t="shared" si="1"/>
        <v>85.5</v>
      </c>
      <c r="R27" s="142"/>
      <c r="S27" s="195">
        <f>Y27+AA27+AD27+AG27+AI27</f>
        <v>171</v>
      </c>
      <c r="T27" s="142"/>
      <c r="U27" s="195">
        <v>0</v>
      </c>
      <c r="V27" s="221"/>
      <c r="W27" s="221"/>
      <c r="X27" s="222"/>
      <c r="Y27" s="135">
        <v>51</v>
      </c>
      <c r="Z27" s="135"/>
      <c r="AA27" s="135">
        <v>60</v>
      </c>
      <c r="AB27" s="135"/>
      <c r="AC27" s="135"/>
      <c r="AD27" s="135">
        <v>60</v>
      </c>
      <c r="AE27" s="135"/>
      <c r="AF27" s="135"/>
      <c r="AG27" s="135">
        <v>0</v>
      </c>
      <c r="AH27" s="135"/>
      <c r="AI27" s="135">
        <v>0</v>
      </c>
      <c r="AJ27" s="135"/>
      <c r="AK27" s="135"/>
      <c r="AL27" s="135"/>
      <c r="AM27" s="135">
        <v>0</v>
      </c>
      <c r="AN27" s="135"/>
      <c r="AO27" s="135"/>
      <c r="AP27" s="35"/>
      <c r="AQ27" s="35"/>
    </row>
    <row r="28" spans="1:44" s="105" customFormat="1" ht="13.5" customHeight="1">
      <c r="A28" s="273" t="s">
        <v>191</v>
      </c>
      <c r="B28" s="194"/>
      <c r="C28" s="220" t="s">
        <v>12</v>
      </c>
      <c r="D28" s="193"/>
      <c r="E28" s="193"/>
      <c r="F28" s="193"/>
      <c r="G28" s="193"/>
      <c r="H28" s="193"/>
      <c r="I28" s="194"/>
      <c r="J28" s="117" t="s">
        <v>225</v>
      </c>
      <c r="K28" s="118"/>
      <c r="L28" s="118"/>
      <c r="M28" s="118"/>
      <c r="N28" s="119"/>
      <c r="O28" s="195">
        <f>S28*1.5</f>
        <v>342</v>
      </c>
      <c r="P28" s="142"/>
      <c r="Q28" s="195">
        <f>O28-S28</f>
        <v>114</v>
      </c>
      <c r="R28" s="142"/>
      <c r="S28" s="195">
        <f>SUM(Y28:AL28)</f>
        <v>228</v>
      </c>
      <c r="T28" s="142"/>
      <c r="U28" s="195">
        <v>40</v>
      </c>
      <c r="V28" s="221"/>
      <c r="W28" s="221"/>
      <c r="X28" s="222"/>
      <c r="Y28" s="135">
        <v>51</v>
      </c>
      <c r="Z28" s="135"/>
      <c r="AA28" s="135">
        <v>60</v>
      </c>
      <c r="AB28" s="135"/>
      <c r="AC28" s="135"/>
      <c r="AD28" s="135">
        <v>51</v>
      </c>
      <c r="AE28" s="135"/>
      <c r="AF28" s="135"/>
      <c r="AG28" s="150">
        <v>66</v>
      </c>
      <c r="AH28" s="151"/>
      <c r="AI28" s="106"/>
      <c r="AJ28" s="136">
        <v>0</v>
      </c>
      <c r="AK28" s="136"/>
      <c r="AL28" s="136"/>
      <c r="AM28" s="135">
        <v>0</v>
      </c>
      <c r="AN28" s="135"/>
      <c r="AO28" s="135"/>
      <c r="AP28" s="35"/>
      <c r="AQ28" s="35"/>
    </row>
    <row r="29" spans="1:44" ht="12.75" customHeight="1">
      <c r="A29" s="273" t="s">
        <v>193</v>
      </c>
      <c r="B29" s="194"/>
      <c r="C29" s="220" t="s">
        <v>17</v>
      </c>
      <c r="D29" s="193"/>
      <c r="E29" s="193"/>
      <c r="F29" s="193"/>
      <c r="G29" s="193"/>
      <c r="H29" s="193"/>
      <c r="I29" s="194"/>
      <c r="J29" s="117" t="s">
        <v>209</v>
      </c>
      <c r="K29" s="118"/>
      <c r="L29" s="118"/>
      <c r="M29" s="118"/>
      <c r="N29" s="119"/>
      <c r="O29" s="195">
        <f t="shared" si="0"/>
        <v>256.5</v>
      </c>
      <c r="P29" s="142"/>
      <c r="Q29" s="195">
        <f t="shared" si="1"/>
        <v>85.5</v>
      </c>
      <c r="R29" s="142"/>
      <c r="S29" s="195">
        <f>Y29+AA29+AD29+AG29+AJ29</f>
        <v>171</v>
      </c>
      <c r="T29" s="142"/>
      <c r="U29" s="195">
        <v>0</v>
      </c>
      <c r="V29" s="221"/>
      <c r="W29" s="221"/>
      <c r="X29" s="222"/>
      <c r="Y29" s="135">
        <v>51</v>
      </c>
      <c r="Z29" s="135"/>
      <c r="AA29" s="136">
        <v>60</v>
      </c>
      <c r="AB29" s="136"/>
      <c r="AC29" s="136"/>
      <c r="AD29" s="135">
        <v>60</v>
      </c>
      <c r="AE29" s="135"/>
      <c r="AF29" s="135"/>
      <c r="AG29" s="135">
        <v>0</v>
      </c>
      <c r="AH29" s="135"/>
      <c r="AI29" s="106"/>
      <c r="AJ29" s="138">
        <v>0</v>
      </c>
      <c r="AK29" s="138"/>
      <c r="AL29" s="138"/>
      <c r="AM29" s="135">
        <v>0</v>
      </c>
      <c r="AN29" s="135"/>
      <c r="AO29" s="135"/>
      <c r="AP29" s="35"/>
      <c r="AQ29" s="35"/>
    </row>
    <row r="30" spans="1:44" s="105" customFormat="1" ht="12.75" customHeight="1">
      <c r="A30" s="273" t="s">
        <v>194</v>
      </c>
      <c r="B30" s="375"/>
      <c r="C30" s="160" t="s">
        <v>10</v>
      </c>
      <c r="D30" s="193"/>
      <c r="E30" s="193"/>
      <c r="F30" s="193"/>
      <c r="G30" s="193"/>
      <c r="H30" s="193"/>
      <c r="I30" s="194"/>
      <c r="J30" s="117" t="s">
        <v>210</v>
      </c>
      <c r="K30" s="118"/>
      <c r="L30" s="118"/>
      <c r="M30" s="118"/>
      <c r="N30" s="119"/>
      <c r="O30" s="195">
        <f>S30*1.5</f>
        <v>256.5</v>
      </c>
      <c r="P30" s="142"/>
      <c r="Q30" s="195">
        <f>O30-S30</f>
        <v>85.5</v>
      </c>
      <c r="R30" s="142"/>
      <c r="S30" s="195">
        <f>SUM(Y30:AL30)</f>
        <v>171</v>
      </c>
      <c r="T30" s="142"/>
      <c r="U30" s="195">
        <v>167</v>
      </c>
      <c r="V30" s="221"/>
      <c r="W30" s="221"/>
      <c r="X30" s="222"/>
      <c r="Y30" s="135">
        <v>51</v>
      </c>
      <c r="Z30" s="135"/>
      <c r="AA30" s="135">
        <v>60</v>
      </c>
      <c r="AB30" s="135"/>
      <c r="AC30" s="135"/>
      <c r="AD30" s="135">
        <v>51</v>
      </c>
      <c r="AE30" s="135"/>
      <c r="AF30" s="135"/>
      <c r="AG30" s="135">
        <v>9</v>
      </c>
      <c r="AH30" s="135"/>
      <c r="AI30" s="319">
        <v>0</v>
      </c>
      <c r="AJ30" s="319"/>
      <c r="AK30" s="319"/>
      <c r="AL30" s="319"/>
      <c r="AM30" s="135">
        <v>0</v>
      </c>
      <c r="AN30" s="135"/>
      <c r="AO30" s="135"/>
      <c r="AP30" s="35"/>
      <c r="AQ30" s="35"/>
    </row>
    <row r="31" spans="1:44" s="105" customFormat="1" ht="24.75" customHeight="1">
      <c r="A31" s="273" t="s">
        <v>195</v>
      </c>
      <c r="B31" s="375"/>
      <c r="C31" s="220" t="s">
        <v>18</v>
      </c>
      <c r="D31" s="193"/>
      <c r="E31" s="193"/>
      <c r="F31" s="193"/>
      <c r="G31" s="193"/>
      <c r="H31" s="193"/>
      <c r="I31" s="194"/>
      <c r="J31" s="117" t="s">
        <v>211</v>
      </c>
      <c r="K31" s="118"/>
      <c r="L31" s="118"/>
      <c r="M31" s="118"/>
      <c r="N31" s="119"/>
      <c r="O31" s="195">
        <f t="shared" ref="O31" si="2">S31*1.5</f>
        <v>108</v>
      </c>
      <c r="P31" s="142"/>
      <c r="Q31" s="195">
        <f>O31-S31</f>
        <v>36</v>
      </c>
      <c r="R31" s="142"/>
      <c r="S31" s="195">
        <f>Y31+AA31+AD31+AG31+AJ31</f>
        <v>72</v>
      </c>
      <c r="T31" s="142"/>
      <c r="U31" s="195">
        <v>48</v>
      </c>
      <c r="V31" s="221"/>
      <c r="W31" s="221"/>
      <c r="X31" s="222"/>
      <c r="Y31" s="135">
        <v>34</v>
      </c>
      <c r="Z31" s="135"/>
      <c r="AA31" s="135">
        <v>38</v>
      </c>
      <c r="AB31" s="135"/>
      <c r="AC31" s="135"/>
      <c r="AD31" s="136">
        <v>0</v>
      </c>
      <c r="AE31" s="136"/>
      <c r="AF31" s="136"/>
      <c r="AG31" s="136">
        <v>0</v>
      </c>
      <c r="AH31" s="136"/>
      <c r="AI31" s="106"/>
      <c r="AJ31" s="136">
        <v>0</v>
      </c>
      <c r="AK31" s="136"/>
      <c r="AL31" s="136"/>
      <c r="AM31" s="135">
        <v>0</v>
      </c>
      <c r="AN31" s="135"/>
      <c r="AO31" s="135"/>
      <c r="AP31" s="35"/>
      <c r="AQ31" s="35"/>
    </row>
    <row r="32" spans="1:44" ht="25.5" customHeight="1">
      <c r="A32" s="379"/>
      <c r="B32" s="380"/>
      <c r="C32" s="321" t="s">
        <v>196</v>
      </c>
      <c r="D32" s="322"/>
      <c r="E32" s="322"/>
      <c r="F32" s="322"/>
      <c r="G32" s="322"/>
      <c r="H32" s="322"/>
      <c r="I32" s="323"/>
      <c r="J32" s="209"/>
      <c r="K32" s="210"/>
      <c r="L32" s="210"/>
      <c r="M32" s="210"/>
      <c r="N32" s="211"/>
      <c r="O32" s="278"/>
      <c r="P32" s="279"/>
      <c r="Q32" s="278"/>
      <c r="R32" s="279"/>
      <c r="S32" s="278"/>
      <c r="T32" s="279"/>
      <c r="U32" s="278"/>
      <c r="V32" s="320"/>
      <c r="W32" s="320"/>
      <c r="X32" s="279"/>
      <c r="Y32" s="274"/>
      <c r="Z32" s="275"/>
      <c r="AA32" s="274"/>
      <c r="AB32" s="318"/>
      <c r="AC32" s="275"/>
      <c r="AD32" s="274"/>
      <c r="AE32" s="318"/>
      <c r="AF32" s="275"/>
      <c r="AG32" s="274"/>
      <c r="AH32" s="275"/>
      <c r="AI32" s="274"/>
      <c r="AJ32" s="318"/>
      <c r="AK32" s="318"/>
      <c r="AL32" s="275"/>
      <c r="AM32" s="274"/>
      <c r="AN32" s="318"/>
      <c r="AO32" s="275"/>
      <c r="AP32" s="39"/>
      <c r="AQ32" s="35"/>
    </row>
    <row r="33" spans="1:55" ht="12.75" customHeight="1">
      <c r="A33" s="273" t="s">
        <v>198</v>
      </c>
      <c r="B33" s="194"/>
      <c r="C33" s="220" t="s">
        <v>197</v>
      </c>
      <c r="D33" s="193"/>
      <c r="E33" s="193"/>
      <c r="F33" s="193"/>
      <c r="G33" s="193"/>
      <c r="H33" s="193"/>
      <c r="I33" s="194"/>
      <c r="J33" s="117" t="s">
        <v>212</v>
      </c>
      <c r="K33" s="118"/>
      <c r="L33" s="118"/>
      <c r="M33" s="118"/>
      <c r="N33" s="119"/>
      <c r="O33" s="195">
        <f t="shared" ref="O33:O48" si="3">S33*1.5</f>
        <v>162</v>
      </c>
      <c r="P33" s="142"/>
      <c r="Q33" s="195">
        <f t="shared" si="1"/>
        <v>54</v>
      </c>
      <c r="R33" s="142"/>
      <c r="S33" s="195">
        <f t="shared" ref="S33:S35" si="4">SUM(Y33:AL33)</f>
        <v>108</v>
      </c>
      <c r="T33" s="142"/>
      <c r="U33" s="195">
        <v>60</v>
      </c>
      <c r="V33" s="221"/>
      <c r="W33" s="221"/>
      <c r="X33" s="222"/>
      <c r="Y33" s="135">
        <v>51</v>
      </c>
      <c r="Z33" s="135"/>
      <c r="AA33" s="135">
        <v>57</v>
      </c>
      <c r="AB33" s="135"/>
      <c r="AC33" s="135"/>
      <c r="AD33" s="135">
        <v>0</v>
      </c>
      <c r="AE33" s="135"/>
      <c r="AF33" s="135"/>
      <c r="AG33" s="135">
        <v>0</v>
      </c>
      <c r="AH33" s="135"/>
      <c r="AI33" s="135">
        <v>0</v>
      </c>
      <c r="AJ33" s="135"/>
      <c r="AK33" s="135"/>
      <c r="AL33" s="135"/>
      <c r="AM33" s="135">
        <v>0</v>
      </c>
      <c r="AN33" s="135"/>
      <c r="AO33" s="135"/>
      <c r="AP33" s="15"/>
      <c r="AQ33" s="35"/>
    </row>
    <row r="34" spans="1:55" s="87" customFormat="1" ht="12.75" customHeight="1">
      <c r="A34" s="273" t="s">
        <v>199</v>
      </c>
      <c r="B34" s="194"/>
      <c r="C34" s="220" t="s">
        <v>184</v>
      </c>
      <c r="D34" s="276"/>
      <c r="E34" s="276"/>
      <c r="F34" s="276"/>
      <c r="G34" s="276"/>
      <c r="H34" s="276"/>
      <c r="I34" s="277"/>
      <c r="J34" s="117" t="s">
        <v>213</v>
      </c>
      <c r="K34" s="118"/>
      <c r="L34" s="118"/>
      <c r="M34" s="118"/>
      <c r="N34" s="119"/>
      <c r="O34" s="195">
        <f t="shared" si="3"/>
        <v>162</v>
      </c>
      <c r="P34" s="222"/>
      <c r="Q34" s="195">
        <f t="shared" si="1"/>
        <v>54</v>
      </c>
      <c r="R34" s="222"/>
      <c r="S34" s="195">
        <f t="shared" si="4"/>
        <v>108</v>
      </c>
      <c r="T34" s="222"/>
      <c r="U34" s="195">
        <v>11</v>
      </c>
      <c r="V34" s="221"/>
      <c r="W34" s="221"/>
      <c r="X34" s="222"/>
      <c r="Y34" s="212">
        <v>34</v>
      </c>
      <c r="Z34" s="213"/>
      <c r="AA34" s="212">
        <v>40</v>
      </c>
      <c r="AB34" s="213"/>
      <c r="AC34" s="214"/>
      <c r="AD34" s="212">
        <v>34</v>
      </c>
      <c r="AE34" s="213"/>
      <c r="AF34" s="214"/>
      <c r="AG34" s="212">
        <v>0</v>
      </c>
      <c r="AH34" s="214"/>
      <c r="AI34" s="107"/>
      <c r="AJ34" s="212">
        <v>0</v>
      </c>
      <c r="AK34" s="213"/>
      <c r="AL34" s="214"/>
      <c r="AM34" s="212">
        <v>0</v>
      </c>
      <c r="AN34" s="213"/>
      <c r="AO34" s="214"/>
      <c r="AP34" s="15"/>
      <c r="AQ34" s="35"/>
    </row>
    <row r="35" spans="1:55" ht="12.75" customHeight="1">
      <c r="A35" s="273" t="s">
        <v>200</v>
      </c>
      <c r="B35" s="194"/>
      <c r="C35" s="220" t="s">
        <v>185</v>
      </c>
      <c r="D35" s="193"/>
      <c r="E35" s="193"/>
      <c r="F35" s="193"/>
      <c r="G35" s="193"/>
      <c r="H35" s="193"/>
      <c r="I35" s="194"/>
      <c r="J35" s="117" t="s">
        <v>214</v>
      </c>
      <c r="K35" s="118"/>
      <c r="L35" s="118"/>
      <c r="M35" s="118"/>
      <c r="N35" s="119"/>
      <c r="O35" s="195">
        <f t="shared" si="3"/>
        <v>256.5</v>
      </c>
      <c r="P35" s="142"/>
      <c r="Q35" s="195">
        <f t="shared" si="1"/>
        <v>85.5</v>
      </c>
      <c r="R35" s="142"/>
      <c r="S35" s="195">
        <f t="shared" si="4"/>
        <v>171</v>
      </c>
      <c r="T35" s="142"/>
      <c r="U35" s="195">
        <v>12</v>
      </c>
      <c r="V35" s="221"/>
      <c r="W35" s="221"/>
      <c r="X35" s="222"/>
      <c r="Y35" s="135">
        <v>51</v>
      </c>
      <c r="Z35" s="135"/>
      <c r="AA35" s="135">
        <v>60</v>
      </c>
      <c r="AB35" s="135"/>
      <c r="AC35" s="135"/>
      <c r="AD35" s="135">
        <v>34</v>
      </c>
      <c r="AE35" s="135"/>
      <c r="AF35" s="135"/>
      <c r="AG35" s="135">
        <v>26</v>
      </c>
      <c r="AH35" s="135"/>
      <c r="AI35" s="135">
        <v>0</v>
      </c>
      <c r="AJ35" s="135"/>
      <c r="AK35" s="135"/>
      <c r="AL35" s="135"/>
      <c r="AM35" s="135">
        <v>0</v>
      </c>
      <c r="AN35" s="135"/>
      <c r="AO35" s="135"/>
      <c r="AP35" s="36"/>
      <c r="AQ35" s="44"/>
    </row>
    <row r="36" spans="1:55" s="105" customFormat="1" ht="12.75" customHeight="1">
      <c r="A36" s="273" t="s">
        <v>201</v>
      </c>
      <c r="B36" s="375"/>
      <c r="C36" s="220" t="s">
        <v>93</v>
      </c>
      <c r="D36" s="276"/>
      <c r="E36" s="276"/>
      <c r="F36" s="276"/>
      <c r="G36" s="276"/>
      <c r="H36" s="276"/>
      <c r="I36" s="277"/>
      <c r="J36" s="117" t="s">
        <v>215</v>
      </c>
      <c r="K36" s="118"/>
      <c r="L36" s="118"/>
      <c r="M36" s="118"/>
      <c r="N36" s="119"/>
      <c r="O36" s="195">
        <f>S36*1.5</f>
        <v>256.5</v>
      </c>
      <c r="P36" s="142"/>
      <c r="Q36" s="195">
        <f>O36-S36</f>
        <v>85.5</v>
      </c>
      <c r="R36" s="222"/>
      <c r="S36" s="195">
        <f>Y36+AA36+AD36+AG36+AJ36</f>
        <v>171</v>
      </c>
      <c r="T36" s="222"/>
      <c r="U36" s="195">
        <v>0</v>
      </c>
      <c r="V36" s="221"/>
      <c r="W36" s="221"/>
      <c r="X36" s="222"/>
      <c r="Y36" s="212">
        <v>0</v>
      </c>
      <c r="Z36" s="213"/>
      <c r="AA36" s="150">
        <v>0</v>
      </c>
      <c r="AB36" s="159"/>
      <c r="AC36" s="151"/>
      <c r="AD36" s="212">
        <v>91</v>
      </c>
      <c r="AE36" s="213"/>
      <c r="AF36" s="214"/>
      <c r="AG36" s="212">
        <v>80</v>
      </c>
      <c r="AH36" s="214"/>
      <c r="AI36" s="106"/>
      <c r="AJ36" s="153">
        <v>0</v>
      </c>
      <c r="AK36" s="154"/>
      <c r="AL36" s="155"/>
      <c r="AM36" s="212">
        <v>0</v>
      </c>
      <c r="AN36" s="213"/>
      <c r="AO36" s="214"/>
      <c r="AP36" s="104"/>
      <c r="AQ36" s="44"/>
    </row>
    <row r="37" spans="1:55" s="105" customFormat="1" ht="12.75" customHeight="1">
      <c r="A37" s="273" t="s">
        <v>202</v>
      </c>
      <c r="B37" s="375"/>
      <c r="C37" s="220" t="s">
        <v>186</v>
      </c>
      <c r="D37" s="276"/>
      <c r="E37" s="276"/>
      <c r="F37" s="276"/>
      <c r="G37" s="276"/>
      <c r="H37" s="276"/>
      <c r="I37" s="277"/>
      <c r="J37" s="117" t="s">
        <v>212</v>
      </c>
      <c r="K37" s="118"/>
      <c r="L37" s="118"/>
      <c r="M37" s="118"/>
      <c r="N37" s="119"/>
      <c r="O37" s="195">
        <f t="shared" ref="O37:O39" si="5">S37*1.5</f>
        <v>108</v>
      </c>
      <c r="P37" s="142"/>
      <c r="Q37" s="195">
        <f t="shared" ref="Q37:Q38" si="6">O37-S37</f>
        <v>36</v>
      </c>
      <c r="R37" s="222"/>
      <c r="S37" s="195">
        <f>SUM(Y37:AO37)</f>
        <v>72</v>
      </c>
      <c r="T37" s="222"/>
      <c r="U37" s="195">
        <v>10</v>
      </c>
      <c r="V37" s="221"/>
      <c r="W37" s="221"/>
      <c r="X37" s="222"/>
      <c r="Y37" s="212">
        <v>45</v>
      </c>
      <c r="Z37" s="214"/>
      <c r="AA37" s="212">
        <v>27</v>
      </c>
      <c r="AB37" s="213"/>
      <c r="AC37" s="214"/>
      <c r="AD37" s="212">
        <v>0</v>
      </c>
      <c r="AE37" s="213"/>
      <c r="AF37" s="214"/>
      <c r="AG37" s="212">
        <v>0</v>
      </c>
      <c r="AH37" s="214"/>
      <c r="AI37" s="107"/>
      <c r="AJ37" s="212">
        <v>0</v>
      </c>
      <c r="AK37" s="213"/>
      <c r="AL37" s="214"/>
      <c r="AM37" s="212">
        <v>0</v>
      </c>
      <c r="AN37" s="213"/>
      <c r="AO37" s="214"/>
      <c r="AP37" s="104"/>
      <c r="AQ37" s="44"/>
    </row>
    <row r="38" spans="1:55" s="105" customFormat="1" ht="12.75" customHeight="1">
      <c r="A38" s="273" t="s">
        <v>203</v>
      </c>
      <c r="B38" s="375"/>
      <c r="C38" s="220" t="s">
        <v>79</v>
      </c>
      <c r="D38" s="276"/>
      <c r="E38" s="276"/>
      <c r="F38" s="276"/>
      <c r="G38" s="276"/>
      <c r="H38" s="276"/>
      <c r="I38" s="277"/>
      <c r="J38" s="117"/>
      <c r="K38" s="118"/>
      <c r="L38" s="118"/>
      <c r="M38" s="118"/>
      <c r="N38" s="119"/>
      <c r="O38" s="195">
        <f t="shared" si="5"/>
        <v>108</v>
      </c>
      <c r="P38" s="142"/>
      <c r="Q38" s="195">
        <f t="shared" si="6"/>
        <v>36</v>
      </c>
      <c r="R38" s="222"/>
      <c r="S38" s="195">
        <f>Y38+AA38+AD38+AG38+AJ38</f>
        <v>72</v>
      </c>
      <c r="T38" s="222"/>
      <c r="U38" s="195">
        <v>10</v>
      </c>
      <c r="V38" s="221"/>
      <c r="W38" s="221"/>
      <c r="X38" s="222"/>
      <c r="Y38" s="212">
        <v>0</v>
      </c>
      <c r="Z38" s="213"/>
      <c r="AA38" s="150">
        <v>27</v>
      </c>
      <c r="AB38" s="159"/>
      <c r="AC38" s="151"/>
      <c r="AD38" s="212">
        <v>45</v>
      </c>
      <c r="AE38" s="213"/>
      <c r="AF38" s="214"/>
      <c r="AG38" s="212">
        <v>0</v>
      </c>
      <c r="AH38" s="214"/>
      <c r="AI38" s="108"/>
      <c r="AJ38" s="153">
        <v>0</v>
      </c>
      <c r="AK38" s="154"/>
      <c r="AL38" s="155"/>
      <c r="AM38" s="212">
        <v>0</v>
      </c>
      <c r="AN38" s="213"/>
      <c r="AO38" s="214"/>
      <c r="AP38" s="104"/>
      <c r="AQ38" s="44"/>
      <c r="AX38" s="2"/>
      <c r="AY38" s="115"/>
      <c r="AZ38" s="116"/>
      <c r="BA38" s="116"/>
      <c r="BB38" s="116"/>
      <c r="BC38" s="116"/>
    </row>
    <row r="39" spans="1:55" s="105" customFormat="1" ht="12.75" customHeight="1">
      <c r="A39" s="273" t="s">
        <v>204</v>
      </c>
      <c r="B39" s="375"/>
      <c r="C39" s="220" t="s">
        <v>183</v>
      </c>
      <c r="D39" s="276"/>
      <c r="E39" s="276"/>
      <c r="F39" s="276"/>
      <c r="G39" s="276"/>
      <c r="H39" s="276"/>
      <c r="I39" s="277"/>
      <c r="J39" s="117"/>
      <c r="K39" s="118"/>
      <c r="L39" s="118"/>
      <c r="M39" s="118"/>
      <c r="N39" s="119"/>
      <c r="O39" s="195">
        <f t="shared" si="5"/>
        <v>108</v>
      </c>
      <c r="P39" s="142"/>
      <c r="Q39" s="195">
        <f>O39-S39</f>
        <v>36</v>
      </c>
      <c r="R39" s="222"/>
      <c r="S39" s="195">
        <f>SUM(Y39:AO39)</f>
        <v>72</v>
      </c>
      <c r="T39" s="222"/>
      <c r="U39" s="195">
        <v>10</v>
      </c>
      <c r="V39" s="221"/>
      <c r="W39" s="221"/>
      <c r="X39" s="222"/>
      <c r="Y39" s="212">
        <v>0</v>
      </c>
      <c r="Z39" s="213"/>
      <c r="AA39" s="150">
        <v>0</v>
      </c>
      <c r="AB39" s="159"/>
      <c r="AC39" s="151"/>
      <c r="AD39" s="212">
        <v>34</v>
      </c>
      <c r="AE39" s="213"/>
      <c r="AF39" s="214"/>
      <c r="AG39" s="212">
        <v>38</v>
      </c>
      <c r="AH39" s="214"/>
      <c r="AI39" s="106"/>
      <c r="AJ39" s="153">
        <v>0</v>
      </c>
      <c r="AK39" s="154"/>
      <c r="AL39" s="155"/>
      <c r="AM39" s="212">
        <v>0</v>
      </c>
      <c r="AN39" s="213"/>
      <c r="AO39" s="214"/>
      <c r="AP39" s="104"/>
      <c r="AQ39" s="44"/>
    </row>
    <row r="40" spans="1:55" s="105" customFormat="1" ht="12.75" customHeight="1">
      <c r="A40" s="100"/>
      <c r="B40" s="99"/>
      <c r="C40" s="376" t="s">
        <v>187</v>
      </c>
      <c r="D40" s="377"/>
      <c r="E40" s="377"/>
      <c r="F40" s="377"/>
      <c r="G40" s="377"/>
      <c r="H40" s="377"/>
      <c r="I40" s="378"/>
      <c r="J40" s="117"/>
      <c r="K40" s="407"/>
      <c r="L40" s="407"/>
      <c r="M40" s="407"/>
      <c r="N40" s="408"/>
      <c r="O40" s="195"/>
      <c r="P40" s="142"/>
      <c r="Q40" s="195"/>
      <c r="R40" s="222"/>
      <c r="S40" s="195"/>
      <c r="T40" s="222"/>
      <c r="U40" s="101"/>
      <c r="V40" s="103"/>
      <c r="W40" s="103"/>
      <c r="X40" s="102"/>
      <c r="Y40" s="212"/>
      <c r="Z40" s="214"/>
      <c r="AA40" s="212"/>
      <c r="AB40" s="213"/>
      <c r="AC40" s="214"/>
      <c r="AD40" s="212"/>
      <c r="AE40" s="213"/>
      <c r="AF40" s="214"/>
      <c r="AG40" s="212"/>
      <c r="AH40" s="214"/>
      <c r="AI40" s="107"/>
      <c r="AJ40" s="212"/>
      <c r="AK40" s="213"/>
      <c r="AL40" s="214"/>
      <c r="AM40" s="212"/>
      <c r="AN40" s="213"/>
      <c r="AO40" s="214"/>
      <c r="AP40" s="104"/>
      <c r="AQ40" s="44"/>
    </row>
    <row r="41" spans="1:55" s="105" customFormat="1" ht="15" customHeight="1">
      <c r="A41" s="273" t="s">
        <v>205</v>
      </c>
      <c r="B41" s="375"/>
      <c r="C41" s="220" t="s">
        <v>228</v>
      </c>
      <c r="D41" s="276"/>
      <c r="E41" s="276"/>
      <c r="F41" s="276"/>
      <c r="G41" s="276"/>
      <c r="H41" s="276"/>
      <c r="I41" s="277"/>
      <c r="J41" s="117"/>
      <c r="K41" s="118"/>
      <c r="L41" s="118"/>
      <c r="M41" s="118"/>
      <c r="N41" s="119"/>
      <c r="O41" s="195">
        <f t="shared" ref="O41:O42" si="7">S41*1.5</f>
        <v>102</v>
      </c>
      <c r="P41" s="142"/>
      <c r="Q41" s="195">
        <f t="shared" ref="Q41:Q42" si="8">O41-S41</f>
        <v>34</v>
      </c>
      <c r="R41" s="222"/>
      <c r="S41" s="195">
        <f>SUM(Y41:AO41)</f>
        <v>68</v>
      </c>
      <c r="T41" s="222"/>
      <c r="U41" s="195">
        <v>30</v>
      </c>
      <c r="V41" s="221"/>
      <c r="W41" s="221"/>
      <c r="X41" s="222"/>
      <c r="Y41" s="212">
        <v>0</v>
      </c>
      <c r="Z41" s="214"/>
      <c r="AA41" s="212">
        <v>0</v>
      </c>
      <c r="AB41" s="213"/>
      <c r="AC41" s="214"/>
      <c r="AD41" s="212">
        <v>0</v>
      </c>
      <c r="AE41" s="213"/>
      <c r="AF41" s="214"/>
      <c r="AG41" s="212">
        <v>0</v>
      </c>
      <c r="AH41" s="214"/>
      <c r="AI41" s="107"/>
      <c r="AJ41" s="212">
        <v>68</v>
      </c>
      <c r="AK41" s="213"/>
      <c r="AL41" s="214"/>
      <c r="AM41" s="212">
        <v>0</v>
      </c>
      <c r="AN41" s="213"/>
      <c r="AO41" s="214"/>
      <c r="AP41" s="104"/>
      <c r="AQ41" s="44"/>
    </row>
    <row r="42" spans="1:55" s="105" customFormat="1" ht="32.25" customHeight="1">
      <c r="A42" s="273" t="s">
        <v>206</v>
      </c>
      <c r="B42" s="375"/>
      <c r="C42" s="220" t="s">
        <v>229</v>
      </c>
      <c r="D42" s="276"/>
      <c r="E42" s="276"/>
      <c r="F42" s="276"/>
      <c r="G42" s="276"/>
      <c r="H42" s="276"/>
      <c r="I42" s="277"/>
      <c r="J42" s="117" t="s">
        <v>212</v>
      </c>
      <c r="K42" s="118"/>
      <c r="L42" s="118"/>
      <c r="M42" s="118"/>
      <c r="N42" s="119"/>
      <c r="O42" s="195">
        <f t="shared" si="7"/>
        <v>168</v>
      </c>
      <c r="P42" s="142"/>
      <c r="Q42" s="195">
        <f t="shared" si="8"/>
        <v>56</v>
      </c>
      <c r="R42" s="222"/>
      <c r="S42" s="195">
        <f>SUM(Y42:AO42)</f>
        <v>112</v>
      </c>
      <c r="T42" s="222"/>
      <c r="U42" s="195">
        <v>20</v>
      </c>
      <c r="V42" s="221"/>
      <c r="W42" s="221"/>
      <c r="X42" s="222"/>
      <c r="Y42" s="212">
        <v>51</v>
      </c>
      <c r="Z42" s="214"/>
      <c r="AA42" s="212">
        <v>61</v>
      </c>
      <c r="AB42" s="213"/>
      <c r="AC42" s="214"/>
      <c r="AD42" s="212">
        <v>0</v>
      </c>
      <c r="AE42" s="213"/>
      <c r="AF42" s="214"/>
      <c r="AG42" s="212">
        <v>0</v>
      </c>
      <c r="AH42" s="214"/>
      <c r="AI42" s="107"/>
      <c r="AJ42" s="212">
        <v>0</v>
      </c>
      <c r="AK42" s="213"/>
      <c r="AL42" s="214"/>
      <c r="AM42" s="212">
        <v>0</v>
      </c>
      <c r="AN42" s="213"/>
      <c r="AO42" s="214"/>
      <c r="AP42" s="104"/>
      <c r="AQ42" s="44"/>
    </row>
    <row r="43" spans="1:55" ht="18" customHeight="1">
      <c r="A43" s="125" t="s">
        <v>32</v>
      </c>
      <c r="B43" s="194"/>
      <c r="C43" s="192" t="s">
        <v>46</v>
      </c>
      <c r="D43" s="193"/>
      <c r="E43" s="193"/>
      <c r="F43" s="193"/>
      <c r="G43" s="193"/>
      <c r="H43" s="193"/>
      <c r="I43" s="194"/>
      <c r="J43" s="300" t="s">
        <v>172</v>
      </c>
      <c r="K43" s="118"/>
      <c r="L43" s="118"/>
      <c r="M43" s="118"/>
      <c r="N43" s="119"/>
      <c r="O43" s="201">
        <f>S43*1.5</f>
        <v>258</v>
      </c>
      <c r="P43" s="202"/>
      <c r="Q43" s="201">
        <f t="shared" si="1"/>
        <v>86</v>
      </c>
      <c r="R43" s="202"/>
      <c r="S43" s="201">
        <f>S44+S45+S46+S47+S48+S49</f>
        <v>172</v>
      </c>
      <c r="T43" s="202"/>
      <c r="U43" s="278">
        <f>SUM(U44:X49)</f>
        <v>84</v>
      </c>
      <c r="V43" s="320"/>
      <c r="W43" s="320"/>
      <c r="X43" s="279"/>
      <c r="Y43" s="145">
        <f>Y44+Y45+Y46+Y47+Y48+Y49</f>
        <v>74</v>
      </c>
      <c r="Z43" s="145"/>
      <c r="AA43" s="145">
        <f>AA44+AA45+AA46+AA47+AA48+AA49</f>
        <v>34</v>
      </c>
      <c r="AB43" s="145"/>
      <c r="AC43" s="145"/>
      <c r="AD43" s="145">
        <f>AD44+AD45+AD46+AD47+AD48+AD49</f>
        <v>0</v>
      </c>
      <c r="AE43" s="145"/>
      <c r="AF43" s="145"/>
      <c r="AG43" s="145">
        <f>AG44+AG45+AG46+AG47+AG48+AG49</f>
        <v>0</v>
      </c>
      <c r="AH43" s="145"/>
      <c r="AI43" s="109">
        <v>160</v>
      </c>
      <c r="AJ43" s="145">
        <f>AJ44+AI45+AI46+AI47+AJ48+AJ49</f>
        <v>64</v>
      </c>
      <c r="AK43" s="145"/>
      <c r="AL43" s="145"/>
      <c r="AM43" s="145">
        <f>AM44+AM45+AM46+AM47+AM48</f>
        <v>0</v>
      </c>
      <c r="AN43" s="145"/>
      <c r="AO43" s="145"/>
      <c r="AP43" s="36"/>
      <c r="AQ43" s="44"/>
    </row>
    <row r="44" spans="1:55" s="31" customFormat="1" ht="33.75" customHeight="1">
      <c r="A44" s="199" t="s">
        <v>164</v>
      </c>
      <c r="B44" s="194"/>
      <c r="C44" s="196" t="s">
        <v>104</v>
      </c>
      <c r="D44" s="193"/>
      <c r="E44" s="193"/>
      <c r="F44" s="193"/>
      <c r="G44" s="193"/>
      <c r="H44" s="193"/>
      <c r="I44" s="194"/>
      <c r="J44" s="117" t="s">
        <v>216</v>
      </c>
      <c r="K44" s="118"/>
      <c r="L44" s="118"/>
      <c r="M44" s="118"/>
      <c r="N44" s="119"/>
      <c r="O44" s="141">
        <f t="shared" si="3"/>
        <v>48</v>
      </c>
      <c r="P44" s="146"/>
      <c r="Q44" s="141">
        <f t="shared" si="1"/>
        <v>16</v>
      </c>
      <c r="R44" s="146"/>
      <c r="S44" s="141">
        <f>SUM(Y44:AO44)</f>
        <v>32</v>
      </c>
      <c r="T44" s="146"/>
      <c r="U44" s="195">
        <v>12</v>
      </c>
      <c r="V44" s="221"/>
      <c r="W44" s="221"/>
      <c r="X44" s="222"/>
      <c r="Y44" s="135">
        <v>32</v>
      </c>
      <c r="Z44" s="135"/>
      <c r="AA44" s="135">
        <v>0</v>
      </c>
      <c r="AB44" s="135"/>
      <c r="AC44" s="135"/>
      <c r="AD44" s="135">
        <v>0</v>
      </c>
      <c r="AE44" s="135"/>
      <c r="AF44" s="135"/>
      <c r="AG44" s="135">
        <v>0</v>
      </c>
      <c r="AH44" s="135"/>
      <c r="AI44" s="106"/>
      <c r="AJ44" s="135">
        <v>0</v>
      </c>
      <c r="AK44" s="135"/>
      <c r="AL44" s="135"/>
      <c r="AM44" s="135">
        <v>0</v>
      </c>
      <c r="AN44" s="135"/>
      <c r="AO44" s="135"/>
      <c r="AP44" s="36"/>
      <c r="AQ44" s="39"/>
      <c r="AR44" s="32"/>
    </row>
    <row r="45" spans="1:55" ht="36" customHeight="1">
      <c r="A45" s="199" t="s">
        <v>165</v>
      </c>
      <c r="B45" s="194"/>
      <c r="C45" s="196" t="s">
        <v>105</v>
      </c>
      <c r="D45" s="197"/>
      <c r="E45" s="197"/>
      <c r="F45" s="197"/>
      <c r="G45" s="197"/>
      <c r="H45" s="197"/>
      <c r="I45" s="198"/>
      <c r="J45" s="117" t="s">
        <v>216</v>
      </c>
      <c r="K45" s="118"/>
      <c r="L45" s="118"/>
      <c r="M45" s="118"/>
      <c r="N45" s="119"/>
      <c r="O45" s="141">
        <f t="shared" si="3"/>
        <v>63</v>
      </c>
      <c r="P45" s="146"/>
      <c r="Q45" s="141">
        <f t="shared" si="1"/>
        <v>21</v>
      </c>
      <c r="R45" s="146"/>
      <c r="S45" s="141">
        <f>SUM(Y45:AO45)</f>
        <v>42</v>
      </c>
      <c r="T45" s="146"/>
      <c r="U45" s="195">
        <v>16</v>
      </c>
      <c r="V45" s="221"/>
      <c r="W45" s="221"/>
      <c r="X45" s="222"/>
      <c r="Y45" s="135">
        <v>42</v>
      </c>
      <c r="Z45" s="135"/>
      <c r="AA45" s="135">
        <v>0</v>
      </c>
      <c r="AB45" s="135"/>
      <c r="AC45" s="135"/>
      <c r="AD45" s="135">
        <v>0</v>
      </c>
      <c r="AE45" s="135"/>
      <c r="AF45" s="135"/>
      <c r="AG45" s="135">
        <v>0</v>
      </c>
      <c r="AH45" s="135"/>
      <c r="AI45" s="135">
        <v>0</v>
      </c>
      <c r="AJ45" s="135"/>
      <c r="AK45" s="135"/>
      <c r="AL45" s="135"/>
      <c r="AM45" s="135">
        <v>0</v>
      </c>
      <c r="AN45" s="135"/>
      <c r="AO45" s="135"/>
      <c r="AP45" s="36"/>
      <c r="AQ45" s="15"/>
    </row>
    <row r="46" spans="1:55" ht="21.75" customHeight="1">
      <c r="A46" s="199" t="s">
        <v>166</v>
      </c>
      <c r="B46" s="194"/>
      <c r="C46" s="160" t="s">
        <v>106</v>
      </c>
      <c r="D46" s="193"/>
      <c r="E46" s="193"/>
      <c r="F46" s="193"/>
      <c r="G46" s="193"/>
      <c r="H46" s="193"/>
      <c r="I46" s="194"/>
      <c r="J46" s="117" t="s">
        <v>217</v>
      </c>
      <c r="K46" s="118"/>
      <c r="L46" s="118"/>
      <c r="M46" s="118"/>
      <c r="N46" s="119"/>
      <c r="O46" s="141">
        <f t="shared" si="3"/>
        <v>51</v>
      </c>
      <c r="P46" s="146"/>
      <c r="Q46" s="141">
        <f t="shared" si="1"/>
        <v>17</v>
      </c>
      <c r="R46" s="146"/>
      <c r="S46" s="141">
        <f t="shared" ref="S46:S48" si="9">SUM(Y46:AO46)</f>
        <v>34</v>
      </c>
      <c r="T46" s="146"/>
      <c r="U46" s="195">
        <v>16</v>
      </c>
      <c r="V46" s="221"/>
      <c r="W46" s="221"/>
      <c r="X46" s="222"/>
      <c r="Y46" s="135">
        <v>0</v>
      </c>
      <c r="Z46" s="135"/>
      <c r="AA46" s="135">
        <v>34</v>
      </c>
      <c r="AB46" s="135"/>
      <c r="AC46" s="135"/>
      <c r="AD46" s="135">
        <v>0</v>
      </c>
      <c r="AE46" s="135"/>
      <c r="AF46" s="135"/>
      <c r="AG46" s="135">
        <v>0</v>
      </c>
      <c r="AH46" s="135"/>
      <c r="AI46" s="135">
        <v>0</v>
      </c>
      <c r="AJ46" s="135"/>
      <c r="AK46" s="135"/>
      <c r="AL46" s="135"/>
      <c r="AM46" s="135">
        <v>0</v>
      </c>
      <c r="AN46" s="135"/>
      <c r="AO46" s="135"/>
      <c r="AP46" s="39"/>
      <c r="AQ46" s="15"/>
    </row>
    <row r="47" spans="1:55" ht="35.25" customHeight="1">
      <c r="A47" s="199" t="s">
        <v>167</v>
      </c>
      <c r="B47" s="194"/>
      <c r="C47" s="290" t="s">
        <v>107</v>
      </c>
      <c r="D47" s="291"/>
      <c r="E47" s="291"/>
      <c r="F47" s="291"/>
      <c r="G47" s="291"/>
      <c r="H47" s="291"/>
      <c r="I47" s="292"/>
      <c r="J47" s="117" t="s">
        <v>226</v>
      </c>
      <c r="K47" s="118"/>
      <c r="L47" s="118"/>
      <c r="M47" s="118"/>
      <c r="N47" s="119"/>
      <c r="O47" s="141">
        <f t="shared" si="3"/>
        <v>48</v>
      </c>
      <c r="P47" s="146"/>
      <c r="Q47" s="141">
        <f t="shared" si="1"/>
        <v>16</v>
      </c>
      <c r="R47" s="146"/>
      <c r="S47" s="141">
        <f t="shared" si="9"/>
        <v>32</v>
      </c>
      <c r="T47" s="146"/>
      <c r="U47" s="195">
        <v>16</v>
      </c>
      <c r="V47" s="221"/>
      <c r="W47" s="221"/>
      <c r="X47" s="222"/>
      <c r="Y47" s="135">
        <v>0</v>
      </c>
      <c r="Z47" s="135"/>
      <c r="AA47" s="135">
        <v>0</v>
      </c>
      <c r="AB47" s="135"/>
      <c r="AC47" s="135"/>
      <c r="AD47" s="135">
        <v>0</v>
      </c>
      <c r="AE47" s="135"/>
      <c r="AF47" s="135"/>
      <c r="AG47" s="135">
        <v>0</v>
      </c>
      <c r="AH47" s="135"/>
      <c r="AI47" s="135">
        <v>32</v>
      </c>
      <c r="AJ47" s="135"/>
      <c r="AK47" s="135"/>
      <c r="AL47" s="135"/>
      <c r="AM47" s="135">
        <v>0</v>
      </c>
      <c r="AN47" s="135"/>
      <c r="AO47" s="135"/>
      <c r="AP47" s="39"/>
      <c r="AQ47" s="36"/>
    </row>
    <row r="48" spans="1:55" ht="24" customHeight="1">
      <c r="A48" s="199" t="s">
        <v>168</v>
      </c>
      <c r="B48" s="194"/>
      <c r="C48" s="160" t="s">
        <v>15</v>
      </c>
      <c r="D48" s="193"/>
      <c r="E48" s="193"/>
      <c r="F48" s="193"/>
      <c r="G48" s="193"/>
      <c r="H48" s="193"/>
      <c r="I48" s="194"/>
      <c r="J48" s="117" t="s">
        <v>219</v>
      </c>
      <c r="K48" s="118"/>
      <c r="L48" s="118"/>
      <c r="M48" s="118"/>
      <c r="N48" s="119"/>
      <c r="O48" s="141">
        <f t="shared" si="3"/>
        <v>48</v>
      </c>
      <c r="P48" s="146"/>
      <c r="Q48" s="141">
        <f t="shared" si="1"/>
        <v>16</v>
      </c>
      <c r="R48" s="146"/>
      <c r="S48" s="141">
        <f t="shared" si="9"/>
        <v>32</v>
      </c>
      <c r="T48" s="146"/>
      <c r="U48" s="141">
        <v>24</v>
      </c>
      <c r="V48" s="152"/>
      <c r="W48" s="152"/>
      <c r="X48" s="146"/>
      <c r="Y48" s="135">
        <v>0</v>
      </c>
      <c r="Z48" s="135"/>
      <c r="AA48" s="135">
        <v>0</v>
      </c>
      <c r="AB48" s="135"/>
      <c r="AC48" s="135"/>
      <c r="AD48" s="135">
        <v>0</v>
      </c>
      <c r="AE48" s="135"/>
      <c r="AF48" s="135"/>
      <c r="AG48" s="135">
        <v>0</v>
      </c>
      <c r="AH48" s="135"/>
      <c r="AI48" s="106"/>
      <c r="AJ48" s="135">
        <v>32</v>
      </c>
      <c r="AK48" s="135"/>
      <c r="AL48" s="135"/>
      <c r="AM48" s="135">
        <v>0</v>
      </c>
      <c r="AN48" s="135"/>
      <c r="AO48" s="135"/>
      <c r="AP48" s="15"/>
      <c r="AQ48" s="36"/>
    </row>
    <row r="49" spans="1:43" s="90" customFormat="1" ht="16.5" hidden="1" customHeight="1">
      <c r="A49" s="199"/>
      <c r="B49" s="281"/>
      <c r="C49" s="160"/>
      <c r="D49" s="161"/>
      <c r="E49" s="161"/>
      <c r="F49" s="161"/>
      <c r="G49" s="161"/>
      <c r="H49" s="161"/>
      <c r="I49" s="162"/>
      <c r="J49" s="117"/>
      <c r="K49" s="118"/>
      <c r="L49" s="118"/>
      <c r="M49" s="118"/>
      <c r="N49" s="119"/>
      <c r="O49" s="141"/>
      <c r="P49" s="146"/>
      <c r="Q49" s="141"/>
      <c r="R49" s="146"/>
      <c r="S49" s="141"/>
      <c r="T49" s="146"/>
      <c r="U49" s="141"/>
      <c r="V49" s="152"/>
      <c r="W49" s="152"/>
      <c r="X49" s="146"/>
      <c r="Y49" s="212"/>
      <c r="Z49" s="214"/>
      <c r="AA49" s="212"/>
      <c r="AB49" s="213"/>
      <c r="AC49" s="214"/>
      <c r="AD49" s="212"/>
      <c r="AE49" s="213"/>
      <c r="AF49" s="214"/>
      <c r="AG49" s="212"/>
      <c r="AH49" s="214"/>
      <c r="AI49" s="106"/>
      <c r="AJ49" s="212"/>
      <c r="AK49" s="213"/>
      <c r="AL49" s="214"/>
      <c r="AM49" s="212"/>
      <c r="AN49" s="213"/>
      <c r="AO49" s="214"/>
      <c r="AP49" s="15"/>
      <c r="AQ49" s="89"/>
    </row>
    <row r="50" spans="1:43" ht="15.75" customHeight="1">
      <c r="A50" s="125" t="s">
        <v>47</v>
      </c>
      <c r="B50" s="194"/>
      <c r="C50" s="286" t="s">
        <v>31</v>
      </c>
      <c r="D50" s="193"/>
      <c r="E50" s="193"/>
      <c r="F50" s="193"/>
      <c r="G50" s="193"/>
      <c r="H50" s="193"/>
      <c r="I50" s="194"/>
      <c r="J50" s="300" t="s">
        <v>171</v>
      </c>
      <c r="K50" s="118"/>
      <c r="L50" s="118"/>
      <c r="M50" s="118"/>
      <c r="N50" s="119"/>
      <c r="O50" s="201">
        <f>O51+O84</f>
        <v>2195.4700000000003</v>
      </c>
      <c r="P50" s="202"/>
      <c r="Q50" s="201">
        <f>Q51+Q84</f>
        <v>243.47000000000003</v>
      </c>
      <c r="R50" s="202"/>
      <c r="S50" s="201">
        <f>S51+S84</f>
        <v>1952</v>
      </c>
      <c r="T50" s="202"/>
      <c r="U50" s="139">
        <f>U51+U84</f>
        <v>312</v>
      </c>
      <c r="V50" s="143"/>
      <c r="W50" s="143"/>
      <c r="X50" s="144"/>
      <c r="Y50" s="145">
        <f>Y51+Y84</f>
        <v>0</v>
      </c>
      <c r="Z50" s="145"/>
      <c r="AA50" s="145">
        <f>AA51+AA84</f>
        <v>164</v>
      </c>
      <c r="AB50" s="145"/>
      <c r="AC50" s="145"/>
      <c r="AD50" s="145">
        <f>AD51+AD84</f>
        <v>84</v>
      </c>
      <c r="AE50" s="145"/>
      <c r="AF50" s="145"/>
      <c r="AG50" s="145">
        <f>AG51+AG84</f>
        <v>504</v>
      </c>
      <c r="AH50" s="145"/>
      <c r="AI50" s="109"/>
      <c r="AJ50" s="156">
        <f>AJ51+AI84</f>
        <v>444</v>
      </c>
      <c r="AK50" s="157"/>
      <c r="AL50" s="158"/>
      <c r="AM50" s="145">
        <f>AM51+AM84</f>
        <v>756</v>
      </c>
      <c r="AN50" s="145"/>
      <c r="AO50" s="145"/>
      <c r="AP50" s="36"/>
      <c r="AQ50" s="36"/>
    </row>
    <row r="51" spans="1:43" s="31" customFormat="1" ht="15.75" customHeight="1">
      <c r="A51" s="125" t="s">
        <v>50</v>
      </c>
      <c r="B51" s="127"/>
      <c r="C51" s="287" t="s">
        <v>51</v>
      </c>
      <c r="D51" s="288"/>
      <c r="E51" s="288"/>
      <c r="F51" s="288"/>
      <c r="G51" s="288"/>
      <c r="H51" s="288"/>
      <c r="I51" s="289"/>
      <c r="J51" s="192"/>
      <c r="K51" s="301"/>
      <c r="L51" s="301"/>
      <c r="M51" s="301"/>
      <c r="N51" s="302"/>
      <c r="O51" s="201">
        <f>O52+O56+O60+O64+O68+O72+O76+O80</f>
        <v>2123.4700000000003</v>
      </c>
      <c r="P51" s="202"/>
      <c r="Q51" s="201">
        <f>Q52+Q56+Q60+Q64+Q68+Q72+Q76+Q80</f>
        <v>207.47000000000003</v>
      </c>
      <c r="R51" s="202"/>
      <c r="S51" s="201">
        <f>S52+S56+S60+S64+S68+S72+S76+S80</f>
        <v>1916</v>
      </c>
      <c r="T51" s="202"/>
      <c r="U51" s="139">
        <f>U52+U56+U60+U64+U68+U72+U76+U80</f>
        <v>276</v>
      </c>
      <c r="V51" s="143"/>
      <c r="W51" s="143"/>
      <c r="X51" s="144"/>
      <c r="Y51" s="145">
        <f>Y52+Y56+Y60+Y64+Y68+Y72+Y76+Y80</f>
        <v>0</v>
      </c>
      <c r="Z51" s="145"/>
      <c r="AA51" s="145">
        <f>AA52+AA56+AA60+AA64+AA68+AA72+AA76+AA80</f>
        <v>164</v>
      </c>
      <c r="AB51" s="145"/>
      <c r="AC51" s="145"/>
      <c r="AD51" s="145">
        <f>AD52+AD56+AD60+AD64+AD68+AD72+AD76+AD80</f>
        <v>84</v>
      </c>
      <c r="AE51" s="145"/>
      <c r="AF51" s="145"/>
      <c r="AG51" s="145">
        <f>AG52+AG56+AG60+AG64+AG68+AG72+AG76+AG80</f>
        <v>492</v>
      </c>
      <c r="AH51" s="145"/>
      <c r="AI51" s="109"/>
      <c r="AJ51" s="156">
        <f>AJ52+AJ56+AJ60+AJ64+AJ68+AJ72+AJ76+AJ80</f>
        <v>420</v>
      </c>
      <c r="AK51" s="157"/>
      <c r="AL51" s="158"/>
      <c r="AM51" s="145">
        <f>AM52+AM56+AM60+AM64+AM68+AM72+AM76+AM80</f>
        <v>756</v>
      </c>
      <c r="AN51" s="145"/>
      <c r="AO51" s="145"/>
      <c r="AP51" s="40"/>
      <c r="AQ51" s="39"/>
    </row>
    <row r="52" spans="1:43" s="31" customFormat="1" ht="35.25" customHeight="1">
      <c r="A52" s="200" t="s">
        <v>33</v>
      </c>
      <c r="B52" s="194"/>
      <c r="C52" s="215" t="s">
        <v>108</v>
      </c>
      <c r="D52" s="216"/>
      <c r="E52" s="216"/>
      <c r="F52" s="216"/>
      <c r="G52" s="216"/>
      <c r="H52" s="216"/>
      <c r="I52" s="217"/>
      <c r="J52" s="296" t="s">
        <v>144</v>
      </c>
      <c r="K52" s="297"/>
      <c r="L52" s="297"/>
      <c r="M52" s="297"/>
      <c r="N52" s="298"/>
      <c r="O52" s="201">
        <f>O53+O54+O55</f>
        <v>190.32</v>
      </c>
      <c r="P52" s="202"/>
      <c r="Q52" s="201">
        <f>Q53</f>
        <v>26.319999999999993</v>
      </c>
      <c r="R52" s="202"/>
      <c r="S52" s="201">
        <f>SUM(S53:T55)</f>
        <v>164</v>
      </c>
      <c r="T52" s="202"/>
      <c r="U52" s="139">
        <f>U53</f>
        <v>30</v>
      </c>
      <c r="V52" s="143"/>
      <c r="W52" s="143"/>
      <c r="X52" s="144"/>
      <c r="Y52" s="145">
        <f>Y53+Y54+Y55</f>
        <v>0</v>
      </c>
      <c r="Z52" s="145"/>
      <c r="AA52" s="145">
        <f>AA53+AA54+AA55</f>
        <v>164</v>
      </c>
      <c r="AB52" s="145"/>
      <c r="AC52" s="145"/>
      <c r="AD52" s="145">
        <f>AD53</f>
        <v>0</v>
      </c>
      <c r="AE52" s="145"/>
      <c r="AF52" s="145"/>
      <c r="AG52" s="145">
        <f>AG53</f>
        <v>0</v>
      </c>
      <c r="AH52" s="145"/>
      <c r="AI52" s="109"/>
      <c r="AJ52" s="145">
        <f>AJ53</f>
        <v>0</v>
      </c>
      <c r="AK52" s="145"/>
      <c r="AL52" s="145"/>
      <c r="AM52" s="145">
        <f>SUM(AM53:AO55)</f>
        <v>0</v>
      </c>
      <c r="AN52" s="145"/>
      <c r="AO52" s="145"/>
      <c r="AP52" s="39"/>
      <c r="AQ52" s="39"/>
    </row>
    <row r="53" spans="1:43" s="31" customFormat="1" ht="34.5" customHeight="1">
      <c r="A53" s="282" t="s">
        <v>73</v>
      </c>
      <c r="B53" s="194"/>
      <c r="C53" s="160" t="s">
        <v>109</v>
      </c>
      <c r="D53" s="193"/>
      <c r="E53" s="193"/>
      <c r="F53" s="193"/>
      <c r="G53" s="193"/>
      <c r="H53" s="193"/>
      <c r="I53" s="194"/>
      <c r="J53" s="117"/>
      <c r="K53" s="118"/>
      <c r="L53" s="118"/>
      <c r="M53" s="118"/>
      <c r="N53" s="119"/>
      <c r="O53" s="141">
        <f>S53*1.47</f>
        <v>82.32</v>
      </c>
      <c r="P53" s="146"/>
      <c r="Q53" s="141">
        <f>O53-S53</f>
        <v>26.319999999999993</v>
      </c>
      <c r="R53" s="146"/>
      <c r="S53" s="141">
        <f>Y53+AA53+AD53+AG53+AJ53</f>
        <v>56</v>
      </c>
      <c r="T53" s="146"/>
      <c r="U53" s="141">
        <v>30</v>
      </c>
      <c r="V53" s="152"/>
      <c r="W53" s="152"/>
      <c r="X53" s="146"/>
      <c r="Y53" s="135">
        <v>0</v>
      </c>
      <c r="Z53" s="135"/>
      <c r="AA53" s="135">
        <v>56</v>
      </c>
      <c r="AB53" s="135"/>
      <c r="AC53" s="135"/>
      <c r="AD53" s="135">
        <v>0</v>
      </c>
      <c r="AE53" s="135"/>
      <c r="AF53" s="135"/>
      <c r="AG53" s="135">
        <v>0</v>
      </c>
      <c r="AH53" s="135"/>
      <c r="AI53" s="106"/>
      <c r="AJ53" s="135">
        <v>0</v>
      </c>
      <c r="AK53" s="135"/>
      <c r="AL53" s="135"/>
      <c r="AM53" s="135">
        <v>0</v>
      </c>
      <c r="AN53" s="135"/>
      <c r="AO53" s="135"/>
      <c r="AP53" s="36"/>
      <c r="AQ53" s="39"/>
    </row>
    <row r="54" spans="1:43" ht="15" customHeight="1">
      <c r="A54" s="282" t="s">
        <v>52</v>
      </c>
      <c r="B54" s="283"/>
      <c r="C54" s="160" t="s">
        <v>40</v>
      </c>
      <c r="D54" s="161"/>
      <c r="E54" s="161"/>
      <c r="F54" s="161"/>
      <c r="G54" s="161"/>
      <c r="H54" s="161"/>
      <c r="I54" s="162"/>
      <c r="J54" s="117" t="s">
        <v>217</v>
      </c>
      <c r="K54" s="118"/>
      <c r="L54" s="118"/>
      <c r="M54" s="118"/>
      <c r="N54" s="119"/>
      <c r="O54" s="141">
        <f>S54</f>
        <v>36</v>
      </c>
      <c r="P54" s="146"/>
      <c r="Q54" s="141">
        <v>0</v>
      </c>
      <c r="R54" s="146"/>
      <c r="S54" s="141">
        <f>Y54+AA54+AD54+AG54+AJ54</f>
        <v>36</v>
      </c>
      <c r="T54" s="146"/>
      <c r="U54" s="141">
        <v>0</v>
      </c>
      <c r="V54" s="152"/>
      <c r="W54" s="152"/>
      <c r="X54" s="146"/>
      <c r="Y54" s="135">
        <v>0</v>
      </c>
      <c r="Z54" s="135"/>
      <c r="AA54" s="135">
        <v>36</v>
      </c>
      <c r="AB54" s="135"/>
      <c r="AC54" s="135"/>
      <c r="AD54" s="135">
        <v>0</v>
      </c>
      <c r="AE54" s="135"/>
      <c r="AF54" s="135"/>
      <c r="AG54" s="135">
        <v>0</v>
      </c>
      <c r="AH54" s="135"/>
      <c r="AI54" s="106"/>
      <c r="AJ54" s="135">
        <v>0</v>
      </c>
      <c r="AK54" s="135"/>
      <c r="AL54" s="135"/>
      <c r="AM54" s="135">
        <v>0</v>
      </c>
      <c r="AN54" s="135"/>
      <c r="AO54" s="135"/>
      <c r="AP54" s="36"/>
      <c r="AQ54" s="36"/>
    </row>
    <row r="55" spans="1:43" ht="13.5" customHeight="1">
      <c r="A55" s="282" t="s">
        <v>53</v>
      </c>
      <c r="B55" s="283"/>
      <c r="C55" s="160" t="s">
        <v>49</v>
      </c>
      <c r="D55" s="161"/>
      <c r="E55" s="161"/>
      <c r="F55" s="161"/>
      <c r="G55" s="161"/>
      <c r="H55" s="161"/>
      <c r="I55" s="162"/>
      <c r="J55" s="117" t="s">
        <v>217</v>
      </c>
      <c r="K55" s="118"/>
      <c r="L55" s="118"/>
      <c r="M55" s="118"/>
      <c r="N55" s="119"/>
      <c r="O55" s="141">
        <f>S55</f>
        <v>72</v>
      </c>
      <c r="P55" s="146"/>
      <c r="Q55" s="141">
        <v>0</v>
      </c>
      <c r="R55" s="146"/>
      <c r="S55" s="141">
        <f>AA55</f>
        <v>72</v>
      </c>
      <c r="T55" s="146"/>
      <c r="U55" s="141">
        <v>0</v>
      </c>
      <c r="V55" s="152"/>
      <c r="W55" s="152"/>
      <c r="X55" s="146"/>
      <c r="Y55" s="135">
        <v>0</v>
      </c>
      <c r="Z55" s="135"/>
      <c r="AA55" s="135">
        <v>72</v>
      </c>
      <c r="AB55" s="135"/>
      <c r="AC55" s="135"/>
      <c r="AD55" s="135">
        <v>0</v>
      </c>
      <c r="AE55" s="135"/>
      <c r="AF55" s="135"/>
      <c r="AG55" s="135">
        <v>0</v>
      </c>
      <c r="AH55" s="135"/>
      <c r="AI55" s="106"/>
      <c r="AJ55" s="135">
        <v>0</v>
      </c>
      <c r="AK55" s="135"/>
      <c r="AL55" s="135"/>
      <c r="AM55" s="135">
        <v>0</v>
      </c>
      <c r="AN55" s="135"/>
      <c r="AO55" s="135"/>
      <c r="AP55" s="36"/>
      <c r="AQ55" s="36"/>
    </row>
    <row r="56" spans="1:43" ht="45.75" customHeight="1">
      <c r="A56" s="200" t="s">
        <v>34</v>
      </c>
      <c r="B56" s="217"/>
      <c r="C56" s="215" t="s">
        <v>110</v>
      </c>
      <c r="D56" s="216"/>
      <c r="E56" s="216"/>
      <c r="F56" s="216"/>
      <c r="G56" s="216"/>
      <c r="H56" s="216"/>
      <c r="I56" s="217"/>
      <c r="J56" s="296" t="s">
        <v>220</v>
      </c>
      <c r="K56" s="297"/>
      <c r="L56" s="297"/>
      <c r="M56" s="297"/>
      <c r="N56" s="298"/>
      <c r="O56" s="139">
        <f>O57+O58+O59</f>
        <v>194.15</v>
      </c>
      <c r="P56" s="140"/>
      <c r="Q56" s="139">
        <f>O56-S56</f>
        <v>16.150000000000006</v>
      </c>
      <c r="R56" s="140"/>
      <c r="S56" s="139">
        <f>SUM(S57:T59)</f>
        <v>178</v>
      </c>
      <c r="T56" s="140"/>
      <c r="U56" s="139">
        <f>U57</f>
        <v>20</v>
      </c>
      <c r="V56" s="143"/>
      <c r="W56" s="143"/>
      <c r="X56" s="144"/>
      <c r="Y56" s="145">
        <f>Y57</f>
        <v>0</v>
      </c>
      <c r="Z56" s="145"/>
      <c r="AA56" s="145">
        <f>AA57+AA58+AA59</f>
        <v>0</v>
      </c>
      <c r="AB56" s="145"/>
      <c r="AC56" s="145"/>
      <c r="AD56" s="145">
        <f>AD57</f>
        <v>34</v>
      </c>
      <c r="AE56" s="145"/>
      <c r="AF56" s="145"/>
      <c r="AG56" s="145">
        <f>SUM(AG57:AH59)</f>
        <v>144</v>
      </c>
      <c r="AH56" s="145"/>
      <c r="AI56" s="109"/>
      <c r="AJ56" s="145">
        <f>AI57</f>
        <v>0</v>
      </c>
      <c r="AK56" s="145"/>
      <c r="AL56" s="145"/>
      <c r="AM56" s="145">
        <f>SUM(AM57:AO59)</f>
        <v>0</v>
      </c>
      <c r="AN56" s="145"/>
      <c r="AO56" s="145"/>
      <c r="AP56" s="36"/>
      <c r="AQ56" s="36"/>
    </row>
    <row r="57" spans="1:43" ht="48.75" customHeight="1">
      <c r="A57" s="282" t="s">
        <v>74</v>
      </c>
      <c r="B57" s="194"/>
      <c r="C57" s="160" t="s">
        <v>111</v>
      </c>
      <c r="D57" s="193"/>
      <c r="E57" s="193"/>
      <c r="F57" s="193"/>
      <c r="G57" s="193"/>
      <c r="H57" s="193"/>
      <c r="I57" s="194"/>
      <c r="J57" s="117"/>
      <c r="K57" s="118"/>
      <c r="L57" s="118"/>
      <c r="M57" s="118"/>
      <c r="N57" s="119"/>
      <c r="O57" s="141">
        <f>S57*1.475</f>
        <v>50.150000000000006</v>
      </c>
      <c r="P57" s="142"/>
      <c r="Q57" s="141">
        <f>O57-S57</f>
        <v>16.150000000000006</v>
      </c>
      <c r="R57" s="142"/>
      <c r="S57" s="141">
        <f>Y57+AA57+AD57+AG57+AI57</f>
        <v>34</v>
      </c>
      <c r="T57" s="142"/>
      <c r="U57" s="141">
        <v>20</v>
      </c>
      <c r="V57" s="152"/>
      <c r="W57" s="152"/>
      <c r="X57" s="146"/>
      <c r="Y57" s="135">
        <v>0</v>
      </c>
      <c r="Z57" s="135"/>
      <c r="AA57" s="150">
        <v>0</v>
      </c>
      <c r="AB57" s="159"/>
      <c r="AC57" s="151"/>
      <c r="AD57" s="135">
        <v>34</v>
      </c>
      <c r="AE57" s="135"/>
      <c r="AF57" s="135"/>
      <c r="AG57" s="150">
        <v>0</v>
      </c>
      <c r="AH57" s="151"/>
      <c r="AI57" s="135">
        <v>0</v>
      </c>
      <c r="AJ57" s="135"/>
      <c r="AK57" s="135"/>
      <c r="AL57" s="135"/>
      <c r="AM57" s="135">
        <v>0</v>
      </c>
      <c r="AN57" s="135"/>
      <c r="AO57" s="135"/>
      <c r="AP57" s="36"/>
      <c r="AQ57" s="36"/>
    </row>
    <row r="58" spans="1:43" ht="12" customHeight="1">
      <c r="A58" s="282" t="s">
        <v>54</v>
      </c>
      <c r="B58" s="283"/>
      <c r="C58" s="160" t="s">
        <v>40</v>
      </c>
      <c r="D58" s="161"/>
      <c r="E58" s="161"/>
      <c r="F58" s="161"/>
      <c r="G58" s="161"/>
      <c r="H58" s="161"/>
      <c r="I58" s="162"/>
      <c r="J58" s="117" t="s">
        <v>215</v>
      </c>
      <c r="K58" s="118"/>
      <c r="L58" s="118"/>
      <c r="M58" s="118"/>
      <c r="N58" s="119"/>
      <c r="O58" s="141">
        <f>S58</f>
        <v>36</v>
      </c>
      <c r="P58" s="146"/>
      <c r="Q58" s="141">
        <v>0</v>
      </c>
      <c r="R58" s="146"/>
      <c r="S58" s="141">
        <f>SUM(Y58:AO58)</f>
        <v>36</v>
      </c>
      <c r="T58" s="146"/>
      <c r="U58" s="141">
        <v>0</v>
      </c>
      <c r="V58" s="152"/>
      <c r="W58" s="152"/>
      <c r="X58" s="146"/>
      <c r="Y58" s="135">
        <v>0</v>
      </c>
      <c r="Z58" s="135"/>
      <c r="AA58" s="135">
        <v>0</v>
      </c>
      <c r="AB58" s="135"/>
      <c r="AC58" s="135"/>
      <c r="AD58" s="135">
        <v>0</v>
      </c>
      <c r="AE58" s="135"/>
      <c r="AF58" s="135"/>
      <c r="AG58" s="135">
        <v>36</v>
      </c>
      <c r="AH58" s="135"/>
      <c r="AI58" s="135">
        <v>0</v>
      </c>
      <c r="AJ58" s="135"/>
      <c r="AK58" s="135"/>
      <c r="AL58" s="135"/>
      <c r="AM58" s="135">
        <v>0</v>
      </c>
      <c r="AN58" s="135"/>
      <c r="AO58" s="135"/>
      <c r="AP58" s="36"/>
      <c r="AQ58" s="36"/>
    </row>
    <row r="59" spans="1:43" ht="12.75" customHeight="1">
      <c r="A59" s="282" t="s">
        <v>55</v>
      </c>
      <c r="B59" s="283"/>
      <c r="C59" s="160" t="s">
        <v>49</v>
      </c>
      <c r="D59" s="161"/>
      <c r="E59" s="161"/>
      <c r="F59" s="161"/>
      <c r="G59" s="161"/>
      <c r="H59" s="161"/>
      <c r="I59" s="162"/>
      <c r="J59" s="117" t="s">
        <v>215</v>
      </c>
      <c r="K59" s="118"/>
      <c r="L59" s="118"/>
      <c r="M59" s="118"/>
      <c r="N59" s="119"/>
      <c r="O59" s="141">
        <f>S59</f>
        <v>108</v>
      </c>
      <c r="P59" s="146"/>
      <c r="Q59" s="141">
        <v>0</v>
      </c>
      <c r="R59" s="146"/>
      <c r="S59" s="141">
        <f>SUM(Y59:AO59)</f>
        <v>108</v>
      </c>
      <c r="T59" s="146"/>
      <c r="U59" s="141">
        <v>0</v>
      </c>
      <c r="V59" s="152"/>
      <c r="W59" s="152"/>
      <c r="X59" s="146"/>
      <c r="Y59" s="135">
        <v>0</v>
      </c>
      <c r="Z59" s="135"/>
      <c r="AA59" s="135">
        <v>0</v>
      </c>
      <c r="AB59" s="135"/>
      <c r="AC59" s="135"/>
      <c r="AD59" s="135">
        <v>0</v>
      </c>
      <c r="AE59" s="135"/>
      <c r="AF59" s="135"/>
      <c r="AG59" s="135">
        <v>108</v>
      </c>
      <c r="AH59" s="135"/>
      <c r="AI59" s="106"/>
      <c r="AJ59" s="135">
        <v>0</v>
      </c>
      <c r="AK59" s="135"/>
      <c r="AL59" s="135"/>
      <c r="AM59" s="135">
        <v>0</v>
      </c>
      <c r="AN59" s="135"/>
      <c r="AO59" s="135"/>
      <c r="AP59" s="36"/>
      <c r="AQ59" s="36"/>
    </row>
    <row r="60" spans="1:43" ht="33" customHeight="1">
      <c r="A60" s="200" t="s">
        <v>35</v>
      </c>
      <c r="B60" s="194"/>
      <c r="C60" s="215" t="s">
        <v>112</v>
      </c>
      <c r="D60" s="218"/>
      <c r="E60" s="218"/>
      <c r="F60" s="218"/>
      <c r="G60" s="218"/>
      <c r="H60" s="218"/>
      <c r="I60" s="219"/>
      <c r="J60" s="209" t="s">
        <v>221</v>
      </c>
      <c r="K60" s="388"/>
      <c r="L60" s="388"/>
      <c r="M60" s="388"/>
      <c r="N60" s="389"/>
      <c r="O60" s="139">
        <f>O61+O62+O63</f>
        <v>217.5</v>
      </c>
      <c r="P60" s="140"/>
      <c r="Q60" s="139">
        <f>Q61</f>
        <v>23.5</v>
      </c>
      <c r="R60" s="140"/>
      <c r="S60" s="139">
        <f>SUM(S61:T63)</f>
        <v>194</v>
      </c>
      <c r="T60" s="140"/>
      <c r="U60" s="139">
        <f>U61</f>
        <v>30</v>
      </c>
      <c r="V60" s="143"/>
      <c r="W60" s="143"/>
      <c r="X60" s="144"/>
      <c r="Y60" s="145">
        <f>Y61+Y62+Y63</f>
        <v>0</v>
      </c>
      <c r="Z60" s="145"/>
      <c r="AA60" s="145">
        <f>AA61+AA62+AA63</f>
        <v>0</v>
      </c>
      <c r="AB60" s="145"/>
      <c r="AC60" s="145"/>
      <c r="AD60" s="145">
        <f>AD61</f>
        <v>0</v>
      </c>
      <c r="AE60" s="145"/>
      <c r="AF60" s="145"/>
      <c r="AG60" s="145">
        <f>SUM(AG61:AH63)</f>
        <v>0</v>
      </c>
      <c r="AH60" s="145"/>
      <c r="AI60" s="109"/>
      <c r="AJ60" s="145">
        <f>SUM(AJ61:AL63)</f>
        <v>194</v>
      </c>
      <c r="AK60" s="145"/>
      <c r="AL60" s="145"/>
      <c r="AM60" s="145">
        <f>SUM(AM61:AO64)</f>
        <v>0</v>
      </c>
      <c r="AN60" s="145"/>
      <c r="AO60" s="145"/>
      <c r="AP60" s="36"/>
      <c r="AQ60" s="36"/>
    </row>
    <row r="61" spans="1:43" ht="25.5" customHeight="1">
      <c r="A61" s="282" t="s">
        <v>75</v>
      </c>
      <c r="B61" s="283"/>
      <c r="C61" s="160" t="s">
        <v>113</v>
      </c>
      <c r="D61" s="161"/>
      <c r="E61" s="161"/>
      <c r="F61" s="161"/>
      <c r="G61" s="161"/>
      <c r="H61" s="161"/>
      <c r="I61" s="162"/>
      <c r="J61" s="387"/>
      <c r="K61" s="193"/>
      <c r="L61" s="193"/>
      <c r="M61" s="193"/>
      <c r="N61" s="194"/>
      <c r="O61" s="141">
        <f>S61*1.47</f>
        <v>73.5</v>
      </c>
      <c r="P61" s="142"/>
      <c r="Q61" s="141">
        <f>O61-S61</f>
        <v>23.5</v>
      </c>
      <c r="R61" s="142"/>
      <c r="S61" s="141">
        <f>Y61+AA61+AD61+AG61+AJ61</f>
        <v>50</v>
      </c>
      <c r="T61" s="142"/>
      <c r="U61" s="141">
        <v>30</v>
      </c>
      <c r="V61" s="152"/>
      <c r="W61" s="152"/>
      <c r="X61" s="146"/>
      <c r="Y61" s="135">
        <v>0</v>
      </c>
      <c r="Z61" s="135"/>
      <c r="AA61" s="136">
        <v>0</v>
      </c>
      <c r="AB61" s="136"/>
      <c r="AC61" s="136"/>
      <c r="AD61" s="136">
        <v>0</v>
      </c>
      <c r="AE61" s="136"/>
      <c r="AF61" s="136"/>
      <c r="AG61" s="150">
        <v>0</v>
      </c>
      <c r="AH61" s="151"/>
      <c r="AI61" s="110"/>
      <c r="AJ61" s="136">
        <v>50</v>
      </c>
      <c r="AK61" s="136"/>
      <c r="AL61" s="136"/>
      <c r="AM61" s="135">
        <v>0</v>
      </c>
      <c r="AN61" s="135"/>
      <c r="AO61" s="135"/>
      <c r="AP61" s="36"/>
      <c r="AQ61" s="36"/>
    </row>
    <row r="62" spans="1:43" ht="14.25" customHeight="1">
      <c r="A62" s="282" t="s">
        <v>56</v>
      </c>
      <c r="B62" s="283"/>
      <c r="C62" s="160" t="s">
        <v>40</v>
      </c>
      <c r="D62" s="161"/>
      <c r="E62" s="161"/>
      <c r="F62" s="161"/>
      <c r="G62" s="161"/>
      <c r="H62" s="161"/>
      <c r="I62" s="162"/>
      <c r="J62" s="117" t="s">
        <v>218</v>
      </c>
      <c r="K62" s="118"/>
      <c r="L62" s="118"/>
      <c r="M62" s="118"/>
      <c r="N62" s="119"/>
      <c r="O62" s="141">
        <f>S62</f>
        <v>36</v>
      </c>
      <c r="P62" s="146"/>
      <c r="Q62" s="141">
        <v>0</v>
      </c>
      <c r="R62" s="146"/>
      <c r="S62" s="141">
        <f>Y62+AA62+AD62+AG62+AJ62</f>
        <v>36</v>
      </c>
      <c r="T62" s="146"/>
      <c r="U62" s="141">
        <v>0</v>
      </c>
      <c r="V62" s="152"/>
      <c r="W62" s="152"/>
      <c r="X62" s="146"/>
      <c r="Y62" s="135">
        <v>0</v>
      </c>
      <c r="Z62" s="135"/>
      <c r="AA62" s="136">
        <v>0</v>
      </c>
      <c r="AB62" s="136"/>
      <c r="AC62" s="136"/>
      <c r="AD62" s="138">
        <v>0</v>
      </c>
      <c r="AE62" s="138"/>
      <c r="AF62" s="138"/>
      <c r="AG62" s="153">
        <v>0</v>
      </c>
      <c r="AH62" s="155"/>
      <c r="AI62" s="110"/>
      <c r="AJ62" s="138">
        <v>36</v>
      </c>
      <c r="AK62" s="138"/>
      <c r="AL62" s="138"/>
      <c r="AM62" s="135">
        <v>0</v>
      </c>
      <c r="AN62" s="135"/>
      <c r="AO62" s="135"/>
      <c r="AP62" s="36"/>
      <c r="AQ62" s="36"/>
    </row>
    <row r="63" spans="1:43" ht="12" customHeight="1">
      <c r="A63" s="282" t="s">
        <v>57</v>
      </c>
      <c r="B63" s="283"/>
      <c r="C63" s="160" t="s">
        <v>49</v>
      </c>
      <c r="D63" s="161"/>
      <c r="E63" s="161"/>
      <c r="F63" s="161"/>
      <c r="G63" s="161"/>
      <c r="H63" s="161"/>
      <c r="I63" s="162"/>
      <c r="J63" s="117" t="s">
        <v>218</v>
      </c>
      <c r="K63" s="118"/>
      <c r="L63" s="118"/>
      <c r="M63" s="118"/>
      <c r="N63" s="119"/>
      <c r="O63" s="141">
        <f>S63</f>
        <v>108</v>
      </c>
      <c r="P63" s="146"/>
      <c r="Q63" s="141">
        <v>0</v>
      </c>
      <c r="R63" s="146"/>
      <c r="S63" s="141">
        <f>Y63+AA63+AD63+AG63+AJ63</f>
        <v>108</v>
      </c>
      <c r="T63" s="146"/>
      <c r="U63" s="141">
        <v>0</v>
      </c>
      <c r="V63" s="152"/>
      <c r="W63" s="152"/>
      <c r="X63" s="146"/>
      <c r="Y63" s="135">
        <v>0</v>
      </c>
      <c r="Z63" s="135"/>
      <c r="AA63" s="136"/>
      <c r="AB63" s="136"/>
      <c r="AC63" s="136"/>
      <c r="AD63" s="138">
        <v>0</v>
      </c>
      <c r="AE63" s="138"/>
      <c r="AF63" s="138"/>
      <c r="AG63" s="153">
        <v>0</v>
      </c>
      <c r="AH63" s="155"/>
      <c r="AI63" s="110"/>
      <c r="AJ63" s="138">
        <v>108</v>
      </c>
      <c r="AK63" s="138"/>
      <c r="AL63" s="138"/>
      <c r="AM63" s="135">
        <v>0</v>
      </c>
      <c r="AN63" s="135"/>
      <c r="AO63" s="135"/>
      <c r="AP63" s="39"/>
      <c r="AQ63" s="36"/>
    </row>
    <row r="64" spans="1:43" s="91" customFormat="1" ht="12" customHeight="1">
      <c r="A64" s="200" t="s">
        <v>114</v>
      </c>
      <c r="B64" s="285"/>
      <c r="C64" s="391" t="s">
        <v>115</v>
      </c>
      <c r="D64" s="392"/>
      <c r="E64" s="392"/>
      <c r="F64" s="392"/>
      <c r="G64" s="392"/>
      <c r="H64" s="392"/>
      <c r="I64" s="393"/>
      <c r="J64" s="296" t="s">
        <v>220</v>
      </c>
      <c r="K64" s="297"/>
      <c r="L64" s="297"/>
      <c r="M64" s="297"/>
      <c r="N64" s="298"/>
      <c r="O64" s="139">
        <f>O65+O66+O67</f>
        <v>289.5</v>
      </c>
      <c r="P64" s="144"/>
      <c r="Q64" s="139">
        <f>O64-S64</f>
        <v>23.5</v>
      </c>
      <c r="R64" s="144"/>
      <c r="S64" s="139">
        <f>SUM(S65:T67)</f>
        <v>266</v>
      </c>
      <c r="T64" s="144"/>
      <c r="U64" s="139">
        <f>U65</f>
        <v>30</v>
      </c>
      <c r="V64" s="143"/>
      <c r="W64" s="143"/>
      <c r="X64" s="144"/>
      <c r="Y64" s="274">
        <v>0</v>
      </c>
      <c r="Z64" s="275"/>
      <c r="AA64" s="147">
        <f>AA65+AA66+AA67</f>
        <v>0</v>
      </c>
      <c r="AB64" s="148"/>
      <c r="AC64" s="149"/>
      <c r="AD64" s="147">
        <f>AD65+AD66+AD67</f>
        <v>50</v>
      </c>
      <c r="AE64" s="148"/>
      <c r="AF64" s="149"/>
      <c r="AG64" s="156">
        <f>SUM(AG65:AH67)</f>
        <v>216</v>
      </c>
      <c r="AH64" s="158"/>
      <c r="AI64" s="111"/>
      <c r="AJ64" s="156">
        <f>SUM(AJ65:AL67)</f>
        <v>0</v>
      </c>
      <c r="AK64" s="157"/>
      <c r="AL64" s="158"/>
      <c r="AM64" s="274">
        <f>SUM(AM65:AO67)</f>
        <v>0</v>
      </c>
      <c r="AN64" s="318"/>
      <c r="AO64" s="275"/>
      <c r="AP64" s="39"/>
      <c r="AQ64" s="92"/>
    </row>
    <row r="65" spans="1:58" s="91" customFormat="1" ht="24" customHeight="1">
      <c r="A65" s="282" t="s">
        <v>116</v>
      </c>
      <c r="B65" s="283"/>
      <c r="C65" s="160" t="s">
        <v>124</v>
      </c>
      <c r="D65" s="161"/>
      <c r="E65" s="161"/>
      <c r="F65" s="161"/>
      <c r="G65" s="161"/>
      <c r="H65" s="161"/>
      <c r="I65" s="162"/>
      <c r="J65" s="117" t="s">
        <v>173</v>
      </c>
      <c r="K65" s="118"/>
      <c r="L65" s="118"/>
      <c r="M65" s="118"/>
      <c r="N65" s="119"/>
      <c r="O65" s="141">
        <f>S65*1.47</f>
        <v>73.5</v>
      </c>
      <c r="P65" s="146"/>
      <c r="Q65" s="141">
        <f>O65-S65</f>
        <v>23.5</v>
      </c>
      <c r="R65" s="146"/>
      <c r="S65" s="141">
        <f>SUM(Y65:AO65)</f>
        <v>50</v>
      </c>
      <c r="T65" s="146"/>
      <c r="U65" s="141">
        <v>30</v>
      </c>
      <c r="V65" s="152"/>
      <c r="W65" s="152"/>
      <c r="X65" s="146"/>
      <c r="Y65" s="212">
        <v>0</v>
      </c>
      <c r="Z65" s="214"/>
      <c r="AA65" s="150">
        <v>0</v>
      </c>
      <c r="AB65" s="159"/>
      <c r="AC65" s="151"/>
      <c r="AD65" s="150">
        <v>50</v>
      </c>
      <c r="AE65" s="159"/>
      <c r="AF65" s="151"/>
      <c r="AG65" s="150">
        <v>0</v>
      </c>
      <c r="AH65" s="151"/>
      <c r="AI65" s="110"/>
      <c r="AJ65" s="150">
        <v>0</v>
      </c>
      <c r="AK65" s="159"/>
      <c r="AL65" s="151"/>
      <c r="AM65" s="212">
        <v>0</v>
      </c>
      <c r="AN65" s="213"/>
      <c r="AO65" s="214"/>
      <c r="AP65" s="39"/>
      <c r="AQ65" s="92"/>
    </row>
    <row r="66" spans="1:58" s="91" customFormat="1" ht="12" customHeight="1">
      <c r="A66" s="282" t="s">
        <v>117</v>
      </c>
      <c r="B66" s="283"/>
      <c r="C66" s="160" t="s">
        <v>40</v>
      </c>
      <c r="D66" s="161"/>
      <c r="E66" s="161"/>
      <c r="F66" s="161"/>
      <c r="G66" s="161"/>
      <c r="H66" s="161"/>
      <c r="I66" s="162"/>
      <c r="J66" s="117" t="s">
        <v>215</v>
      </c>
      <c r="K66" s="118"/>
      <c r="L66" s="118"/>
      <c r="M66" s="118"/>
      <c r="N66" s="119"/>
      <c r="O66" s="141">
        <f>S66</f>
        <v>36</v>
      </c>
      <c r="P66" s="146"/>
      <c r="Q66" s="141">
        <v>0</v>
      </c>
      <c r="R66" s="146"/>
      <c r="S66" s="141">
        <f>Y66+AA66+AD66+AG66+AJ66</f>
        <v>36</v>
      </c>
      <c r="T66" s="146"/>
      <c r="U66" s="141">
        <v>0</v>
      </c>
      <c r="V66" s="152"/>
      <c r="W66" s="152"/>
      <c r="X66" s="146"/>
      <c r="Y66" s="212">
        <v>0</v>
      </c>
      <c r="Z66" s="214"/>
      <c r="AA66" s="153">
        <v>0</v>
      </c>
      <c r="AB66" s="154"/>
      <c r="AC66" s="155"/>
      <c r="AD66" s="150">
        <v>0</v>
      </c>
      <c r="AE66" s="159"/>
      <c r="AF66" s="151"/>
      <c r="AG66" s="153">
        <v>36</v>
      </c>
      <c r="AH66" s="155"/>
      <c r="AI66" s="110"/>
      <c r="AJ66" s="153">
        <v>0</v>
      </c>
      <c r="AK66" s="154"/>
      <c r="AL66" s="155"/>
      <c r="AM66" s="212">
        <v>0</v>
      </c>
      <c r="AN66" s="213"/>
      <c r="AO66" s="214"/>
      <c r="AP66" s="39"/>
      <c r="AQ66" s="92"/>
    </row>
    <row r="67" spans="1:58" s="91" customFormat="1" ht="12" customHeight="1">
      <c r="A67" s="282" t="s">
        <v>118</v>
      </c>
      <c r="B67" s="283"/>
      <c r="C67" s="160" t="s">
        <v>49</v>
      </c>
      <c r="D67" s="161"/>
      <c r="E67" s="161"/>
      <c r="F67" s="161"/>
      <c r="G67" s="161"/>
      <c r="H67" s="161"/>
      <c r="I67" s="162"/>
      <c r="J67" s="117" t="s">
        <v>215</v>
      </c>
      <c r="K67" s="118"/>
      <c r="L67" s="118"/>
      <c r="M67" s="118"/>
      <c r="N67" s="119"/>
      <c r="O67" s="141">
        <f>S67</f>
        <v>180</v>
      </c>
      <c r="P67" s="146"/>
      <c r="Q67" s="141">
        <v>0</v>
      </c>
      <c r="R67" s="146"/>
      <c r="S67" s="141">
        <f>Y67+AA67+AD67+AG67+AJ67</f>
        <v>180</v>
      </c>
      <c r="T67" s="146"/>
      <c r="U67" s="141">
        <v>0</v>
      </c>
      <c r="V67" s="152"/>
      <c r="W67" s="152"/>
      <c r="X67" s="146"/>
      <c r="Y67" s="212">
        <v>0</v>
      </c>
      <c r="Z67" s="214"/>
      <c r="AA67" s="153">
        <v>0</v>
      </c>
      <c r="AB67" s="154"/>
      <c r="AC67" s="155"/>
      <c r="AD67" s="150">
        <v>0</v>
      </c>
      <c r="AE67" s="159"/>
      <c r="AF67" s="151"/>
      <c r="AG67" s="153">
        <v>180</v>
      </c>
      <c r="AH67" s="155"/>
      <c r="AI67" s="110"/>
      <c r="AJ67" s="153">
        <v>0</v>
      </c>
      <c r="AK67" s="154"/>
      <c r="AL67" s="155"/>
      <c r="AM67" s="212">
        <v>0</v>
      </c>
      <c r="AN67" s="213"/>
      <c r="AO67" s="214"/>
      <c r="AP67" s="39"/>
      <c r="AQ67" s="92"/>
    </row>
    <row r="68" spans="1:58" s="91" customFormat="1" ht="23.25" customHeight="1">
      <c r="A68" s="200" t="s">
        <v>119</v>
      </c>
      <c r="B68" s="285"/>
      <c r="C68" s="215" t="s">
        <v>120</v>
      </c>
      <c r="D68" s="218"/>
      <c r="E68" s="218"/>
      <c r="F68" s="218"/>
      <c r="G68" s="218"/>
      <c r="H68" s="218"/>
      <c r="I68" s="219"/>
      <c r="J68" s="296" t="s">
        <v>222</v>
      </c>
      <c r="K68" s="297"/>
      <c r="L68" s="297"/>
      <c r="M68" s="297"/>
      <c r="N68" s="298"/>
      <c r="O68" s="139">
        <f>O69+O70+O71</f>
        <v>378.42</v>
      </c>
      <c r="P68" s="144"/>
      <c r="Q68" s="139">
        <f>O68-S68</f>
        <v>40.420000000000016</v>
      </c>
      <c r="R68" s="144"/>
      <c r="S68" s="139">
        <f>SUM(S69:T71)</f>
        <v>338</v>
      </c>
      <c r="T68" s="144"/>
      <c r="U68" s="139">
        <f>U69</f>
        <v>50</v>
      </c>
      <c r="V68" s="143"/>
      <c r="W68" s="143"/>
      <c r="X68" s="144"/>
      <c r="Y68" s="274">
        <v>0</v>
      </c>
      <c r="Z68" s="275"/>
      <c r="AA68" s="156">
        <v>0</v>
      </c>
      <c r="AB68" s="157"/>
      <c r="AC68" s="158"/>
      <c r="AD68" s="156">
        <f>AD69+AD70+AD71</f>
        <v>0</v>
      </c>
      <c r="AE68" s="157"/>
      <c r="AF68" s="158"/>
      <c r="AG68" s="156">
        <f>SUM(AG69:AH71)</f>
        <v>0</v>
      </c>
      <c r="AH68" s="158"/>
      <c r="AI68" s="111"/>
      <c r="AJ68" s="156">
        <f>SUM(AJ69:AL71)</f>
        <v>86</v>
      </c>
      <c r="AK68" s="157"/>
      <c r="AL68" s="158"/>
      <c r="AM68" s="274">
        <f>SUM(AM69:AO71)</f>
        <v>252</v>
      </c>
      <c r="AN68" s="318"/>
      <c r="AO68" s="275"/>
      <c r="AP68" s="39"/>
      <c r="AQ68" s="92"/>
    </row>
    <row r="69" spans="1:58" s="91" customFormat="1" ht="36" customHeight="1">
      <c r="A69" s="282" t="s">
        <v>121</v>
      </c>
      <c r="B69" s="283"/>
      <c r="C69" s="160" t="s">
        <v>125</v>
      </c>
      <c r="D69" s="161"/>
      <c r="E69" s="161"/>
      <c r="F69" s="161"/>
      <c r="G69" s="161"/>
      <c r="H69" s="161"/>
      <c r="I69" s="162"/>
      <c r="J69" s="117"/>
      <c r="K69" s="118"/>
      <c r="L69" s="118"/>
      <c r="M69" s="118"/>
      <c r="N69" s="119"/>
      <c r="O69" s="141">
        <f>S69*1.47</f>
        <v>126.42</v>
      </c>
      <c r="P69" s="146"/>
      <c r="Q69" s="141">
        <f>O69-S69</f>
        <v>40.42</v>
      </c>
      <c r="R69" s="146"/>
      <c r="S69" s="141">
        <f>Y69+AA69+AD69+AG69+AJ69</f>
        <v>86</v>
      </c>
      <c r="T69" s="146"/>
      <c r="U69" s="141">
        <v>50</v>
      </c>
      <c r="V69" s="152"/>
      <c r="W69" s="152"/>
      <c r="X69" s="146"/>
      <c r="Y69" s="212">
        <v>0</v>
      </c>
      <c r="Z69" s="214"/>
      <c r="AA69" s="150">
        <v>0</v>
      </c>
      <c r="AB69" s="159"/>
      <c r="AC69" s="151"/>
      <c r="AD69" s="150">
        <v>0</v>
      </c>
      <c r="AE69" s="159"/>
      <c r="AF69" s="151"/>
      <c r="AG69" s="150">
        <v>0</v>
      </c>
      <c r="AH69" s="151"/>
      <c r="AI69" s="110"/>
      <c r="AJ69" s="150">
        <v>86</v>
      </c>
      <c r="AK69" s="159"/>
      <c r="AL69" s="151"/>
      <c r="AM69" s="212">
        <v>0</v>
      </c>
      <c r="AN69" s="213"/>
      <c r="AO69" s="214"/>
      <c r="AP69" s="39"/>
      <c r="AQ69" s="92"/>
    </row>
    <row r="70" spans="1:58" s="91" customFormat="1" ht="12" customHeight="1">
      <c r="A70" s="282" t="s">
        <v>122</v>
      </c>
      <c r="B70" s="283"/>
      <c r="C70" s="160" t="s">
        <v>40</v>
      </c>
      <c r="D70" s="161"/>
      <c r="E70" s="161"/>
      <c r="F70" s="161"/>
      <c r="G70" s="161"/>
      <c r="H70" s="161"/>
      <c r="I70" s="162"/>
      <c r="J70" s="117" t="s">
        <v>223</v>
      </c>
      <c r="K70" s="118"/>
      <c r="L70" s="118"/>
      <c r="M70" s="118"/>
      <c r="N70" s="119"/>
      <c r="O70" s="141">
        <f>S70</f>
        <v>36</v>
      </c>
      <c r="P70" s="146"/>
      <c r="Q70" s="141">
        <v>0</v>
      </c>
      <c r="R70" s="146"/>
      <c r="S70" s="141">
        <f>SUM(Y70:AO70)</f>
        <v>36</v>
      </c>
      <c r="T70" s="146"/>
      <c r="U70" s="141">
        <v>0</v>
      </c>
      <c r="V70" s="152"/>
      <c r="W70" s="152"/>
      <c r="X70" s="146"/>
      <c r="Y70" s="212">
        <v>0</v>
      </c>
      <c r="Z70" s="214"/>
      <c r="AA70" s="153">
        <v>0</v>
      </c>
      <c r="AB70" s="154"/>
      <c r="AC70" s="155"/>
      <c r="AD70" s="153">
        <v>0</v>
      </c>
      <c r="AE70" s="154"/>
      <c r="AF70" s="155"/>
      <c r="AG70" s="153">
        <v>0</v>
      </c>
      <c r="AH70" s="155"/>
      <c r="AI70" s="110"/>
      <c r="AJ70" s="153">
        <v>0</v>
      </c>
      <c r="AK70" s="154"/>
      <c r="AL70" s="155"/>
      <c r="AM70" s="212">
        <v>36</v>
      </c>
      <c r="AN70" s="213"/>
      <c r="AO70" s="214"/>
      <c r="AP70" s="39"/>
      <c r="AQ70" s="92"/>
      <c r="AV70" s="93"/>
    </row>
    <row r="71" spans="1:58" s="91" customFormat="1" ht="12" customHeight="1">
      <c r="A71" s="282" t="s">
        <v>123</v>
      </c>
      <c r="B71" s="283"/>
      <c r="C71" s="160" t="s">
        <v>49</v>
      </c>
      <c r="D71" s="161"/>
      <c r="E71" s="161"/>
      <c r="F71" s="161"/>
      <c r="G71" s="161"/>
      <c r="H71" s="161"/>
      <c r="I71" s="162"/>
      <c r="J71" s="117" t="s">
        <v>223</v>
      </c>
      <c r="K71" s="118"/>
      <c r="L71" s="118"/>
      <c r="M71" s="118"/>
      <c r="N71" s="119"/>
      <c r="O71" s="141">
        <f>S71</f>
        <v>216</v>
      </c>
      <c r="P71" s="146"/>
      <c r="Q71" s="141">
        <v>0</v>
      </c>
      <c r="R71" s="146"/>
      <c r="S71" s="141">
        <f>SUM(Y71:AO71)</f>
        <v>216</v>
      </c>
      <c r="T71" s="146"/>
      <c r="U71" s="141">
        <v>0</v>
      </c>
      <c r="V71" s="152"/>
      <c r="W71" s="152"/>
      <c r="X71" s="146"/>
      <c r="Y71" s="212">
        <v>0</v>
      </c>
      <c r="Z71" s="214"/>
      <c r="AA71" s="153">
        <v>0</v>
      </c>
      <c r="AB71" s="154"/>
      <c r="AC71" s="155"/>
      <c r="AD71" s="153">
        <v>0</v>
      </c>
      <c r="AE71" s="154"/>
      <c r="AF71" s="155"/>
      <c r="AG71" s="153">
        <v>0</v>
      </c>
      <c r="AH71" s="155"/>
      <c r="AI71" s="110"/>
      <c r="AJ71" s="153">
        <v>0</v>
      </c>
      <c r="AK71" s="154"/>
      <c r="AL71" s="155"/>
      <c r="AM71" s="212">
        <v>216</v>
      </c>
      <c r="AN71" s="213"/>
      <c r="AO71" s="214"/>
      <c r="AP71" s="39"/>
      <c r="AQ71" s="92"/>
    </row>
    <row r="72" spans="1:58" s="91" customFormat="1" ht="23.25" customHeight="1">
      <c r="A72" s="200" t="s">
        <v>126</v>
      </c>
      <c r="B72" s="285"/>
      <c r="C72" s="215" t="s">
        <v>132</v>
      </c>
      <c r="D72" s="218"/>
      <c r="E72" s="218"/>
      <c r="F72" s="218"/>
      <c r="G72" s="218"/>
      <c r="H72" s="218"/>
      <c r="I72" s="219"/>
      <c r="J72" s="296" t="s">
        <v>222</v>
      </c>
      <c r="K72" s="297"/>
      <c r="L72" s="297"/>
      <c r="M72" s="297"/>
      <c r="N72" s="298"/>
      <c r="O72" s="139">
        <f>O73+O74+O75</f>
        <v>238.8</v>
      </c>
      <c r="P72" s="144"/>
      <c r="Q72" s="139">
        <f>O72-S72</f>
        <v>18.800000000000011</v>
      </c>
      <c r="R72" s="144"/>
      <c r="S72" s="139">
        <f>SUM(S73:T75)</f>
        <v>220</v>
      </c>
      <c r="T72" s="144"/>
      <c r="U72" s="139">
        <f>U73</f>
        <v>30</v>
      </c>
      <c r="V72" s="143"/>
      <c r="W72" s="143"/>
      <c r="X72" s="144"/>
      <c r="Y72" s="274">
        <v>0</v>
      </c>
      <c r="Z72" s="275"/>
      <c r="AA72" s="156">
        <v>0</v>
      </c>
      <c r="AB72" s="157"/>
      <c r="AC72" s="158"/>
      <c r="AD72" s="156">
        <v>0</v>
      </c>
      <c r="AE72" s="157"/>
      <c r="AF72" s="158"/>
      <c r="AG72" s="156">
        <f>SUM(AG73:AH75)</f>
        <v>0</v>
      </c>
      <c r="AH72" s="158"/>
      <c r="AI72" s="111"/>
      <c r="AJ72" s="156">
        <f>SUM(AJ73:AL75)</f>
        <v>40</v>
      </c>
      <c r="AK72" s="157"/>
      <c r="AL72" s="158"/>
      <c r="AM72" s="274">
        <f>SUM(AM73:AO75)</f>
        <v>180</v>
      </c>
      <c r="AN72" s="318"/>
      <c r="AO72" s="275"/>
      <c r="AP72" s="39"/>
      <c r="AQ72" s="92"/>
    </row>
    <row r="73" spans="1:58" s="91" customFormat="1" ht="35.25" customHeight="1">
      <c r="A73" s="282" t="s">
        <v>138</v>
      </c>
      <c r="B73" s="283"/>
      <c r="C73" s="160" t="s">
        <v>133</v>
      </c>
      <c r="D73" s="161"/>
      <c r="E73" s="161"/>
      <c r="F73" s="161"/>
      <c r="G73" s="161"/>
      <c r="H73" s="161"/>
      <c r="I73" s="162"/>
      <c r="J73" s="117"/>
      <c r="K73" s="118"/>
      <c r="L73" s="118"/>
      <c r="M73" s="118"/>
      <c r="N73" s="119"/>
      <c r="O73" s="141">
        <f>S73*1.47</f>
        <v>58.8</v>
      </c>
      <c r="P73" s="146"/>
      <c r="Q73" s="141">
        <f>O73-S73</f>
        <v>18.799999999999997</v>
      </c>
      <c r="R73" s="146"/>
      <c r="S73" s="141">
        <f>Y73+AA73+AD73+AG73+AJ73</f>
        <v>40</v>
      </c>
      <c r="T73" s="146"/>
      <c r="U73" s="141">
        <v>30</v>
      </c>
      <c r="V73" s="152"/>
      <c r="W73" s="152"/>
      <c r="X73" s="146"/>
      <c r="Y73" s="212">
        <v>0</v>
      </c>
      <c r="Z73" s="214"/>
      <c r="AA73" s="150">
        <v>0</v>
      </c>
      <c r="AB73" s="159"/>
      <c r="AC73" s="151"/>
      <c r="AD73" s="150">
        <v>0</v>
      </c>
      <c r="AE73" s="159"/>
      <c r="AF73" s="151"/>
      <c r="AG73" s="150">
        <v>0</v>
      </c>
      <c r="AH73" s="151"/>
      <c r="AI73" s="110"/>
      <c r="AJ73" s="150">
        <v>40</v>
      </c>
      <c r="AK73" s="159"/>
      <c r="AL73" s="151"/>
      <c r="AM73" s="212">
        <v>0</v>
      </c>
      <c r="AN73" s="213"/>
      <c r="AO73" s="214"/>
      <c r="AP73" s="39"/>
      <c r="AQ73" s="92"/>
    </row>
    <row r="74" spans="1:58" s="91" customFormat="1" ht="12" customHeight="1">
      <c r="A74" s="282" t="s">
        <v>139</v>
      </c>
      <c r="B74" s="283"/>
      <c r="C74" s="160" t="s">
        <v>40</v>
      </c>
      <c r="D74" s="161"/>
      <c r="E74" s="161"/>
      <c r="F74" s="161"/>
      <c r="G74" s="161"/>
      <c r="H74" s="161"/>
      <c r="I74" s="162"/>
      <c r="J74" s="117" t="s">
        <v>223</v>
      </c>
      <c r="K74" s="118"/>
      <c r="L74" s="118"/>
      <c r="M74" s="118"/>
      <c r="N74" s="119"/>
      <c r="O74" s="141">
        <f>S74</f>
        <v>36</v>
      </c>
      <c r="P74" s="146"/>
      <c r="Q74" s="141">
        <v>0</v>
      </c>
      <c r="R74" s="146"/>
      <c r="S74" s="141">
        <f>SUM(Y74:AO74)</f>
        <v>36</v>
      </c>
      <c r="T74" s="146"/>
      <c r="U74" s="141">
        <v>0</v>
      </c>
      <c r="V74" s="152"/>
      <c r="W74" s="152"/>
      <c r="X74" s="146"/>
      <c r="Y74" s="212">
        <v>0</v>
      </c>
      <c r="Z74" s="214"/>
      <c r="AA74" s="153">
        <v>0</v>
      </c>
      <c r="AB74" s="154"/>
      <c r="AC74" s="155"/>
      <c r="AD74" s="153">
        <v>0</v>
      </c>
      <c r="AE74" s="154"/>
      <c r="AF74" s="155"/>
      <c r="AG74" s="153">
        <v>0</v>
      </c>
      <c r="AH74" s="155"/>
      <c r="AI74" s="110"/>
      <c r="AJ74" s="153">
        <v>0</v>
      </c>
      <c r="AK74" s="154"/>
      <c r="AL74" s="155"/>
      <c r="AM74" s="212">
        <v>36</v>
      </c>
      <c r="AN74" s="213"/>
      <c r="AO74" s="214"/>
      <c r="AP74" s="39"/>
      <c r="AQ74" s="92"/>
    </row>
    <row r="75" spans="1:58" s="91" customFormat="1" ht="12" customHeight="1">
      <c r="A75" s="282" t="s">
        <v>140</v>
      </c>
      <c r="B75" s="283"/>
      <c r="C75" s="160" t="s">
        <v>49</v>
      </c>
      <c r="D75" s="161"/>
      <c r="E75" s="161"/>
      <c r="F75" s="161"/>
      <c r="G75" s="161"/>
      <c r="H75" s="161"/>
      <c r="I75" s="162"/>
      <c r="J75" s="117" t="s">
        <v>223</v>
      </c>
      <c r="K75" s="118"/>
      <c r="L75" s="118"/>
      <c r="M75" s="118"/>
      <c r="N75" s="119"/>
      <c r="O75" s="141">
        <f>S75</f>
        <v>144</v>
      </c>
      <c r="P75" s="146"/>
      <c r="Q75" s="141">
        <v>0</v>
      </c>
      <c r="R75" s="146"/>
      <c r="S75" s="141">
        <f>SUM(Y75:AO75)</f>
        <v>144</v>
      </c>
      <c r="T75" s="146"/>
      <c r="U75" s="141">
        <v>0</v>
      </c>
      <c r="V75" s="152"/>
      <c r="W75" s="152"/>
      <c r="X75" s="146"/>
      <c r="Y75" s="212">
        <v>0</v>
      </c>
      <c r="Z75" s="214"/>
      <c r="AA75" s="153">
        <v>0</v>
      </c>
      <c r="AB75" s="154"/>
      <c r="AC75" s="155"/>
      <c r="AD75" s="153">
        <v>0</v>
      </c>
      <c r="AE75" s="154"/>
      <c r="AF75" s="155"/>
      <c r="AG75" s="153">
        <v>0</v>
      </c>
      <c r="AH75" s="155"/>
      <c r="AI75" s="110"/>
      <c r="AJ75" s="153">
        <v>0</v>
      </c>
      <c r="AK75" s="154"/>
      <c r="AL75" s="155"/>
      <c r="AM75" s="212">
        <v>144</v>
      </c>
      <c r="AN75" s="213"/>
      <c r="AO75" s="214"/>
      <c r="AP75" s="39"/>
      <c r="AQ75" s="92"/>
    </row>
    <row r="76" spans="1:58" s="91" customFormat="1" ht="22.5" customHeight="1">
      <c r="A76" s="200" t="s">
        <v>127</v>
      </c>
      <c r="B76" s="285"/>
      <c r="C76" s="215" t="s">
        <v>134</v>
      </c>
      <c r="D76" s="218"/>
      <c r="E76" s="218"/>
      <c r="F76" s="218"/>
      <c r="G76" s="218"/>
      <c r="H76" s="218"/>
      <c r="I76" s="219"/>
      <c r="J76" s="296" t="s">
        <v>220</v>
      </c>
      <c r="K76" s="297"/>
      <c r="L76" s="297"/>
      <c r="M76" s="297"/>
      <c r="N76" s="298"/>
      <c r="O76" s="139">
        <f>O77+O78+O79</f>
        <v>143.28</v>
      </c>
      <c r="P76" s="144"/>
      <c r="Q76" s="139">
        <f>O76-S76</f>
        <v>11.280000000000001</v>
      </c>
      <c r="R76" s="144"/>
      <c r="S76" s="139">
        <f>SUM(S77:T79)</f>
        <v>132</v>
      </c>
      <c r="T76" s="144"/>
      <c r="U76" s="139">
        <f>U77</f>
        <v>16</v>
      </c>
      <c r="V76" s="143"/>
      <c r="W76" s="143"/>
      <c r="X76" s="144"/>
      <c r="Y76" s="274">
        <v>0</v>
      </c>
      <c r="Z76" s="275"/>
      <c r="AA76" s="156">
        <v>0</v>
      </c>
      <c r="AB76" s="157"/>
      <c r="AC76" s="158"/>
      <c r="AD76" s="156">
        <v>0</v>
      </c>
      <c r="AE76" s="157"/>
      <c r="AF76" s="158"/>
      <c r="AG76" s="156">
        <f>SUM(AG77:AH79)</f>
        <v>132</v>
      </c>
      <c r="AH76" s="158"/>
      <c r="AI76" s="111"/>
      <c r="AJ76" s="156">
        <f>SUM(AJ77:AL79)</f>
        <v>0</v>
      </c>
      <c r="AK76" s="157"/>
      <c r="AL76" s="158"/>
      <c r="AM76" s="274">
        <f>SUM(AM77:AO79)</f>
        <v>0</v>
      </c>
      <c r="AN76" s="318"/>
      <c r="AO76" s="275"/>
      <c r="AP76" s="39"/>
      <c r="AQ76" s="92"/>
      <c r="BB76" s="120"/>
      <c r="BC76" s="121"/>
      <c r="BD76" s="121"/>
      <c r="BE76" s="121"/>
      <c r="BF76" s="121"/>
    </row>
    <row r="77" spans="1:58" s="91" customFormat="1" ht="24" customHeight="1">
      <c r="A77" s="282" t="s">
        <v>141</v>
      </c>
      <c r="B77" s="283"/>
      <c r="C77" s="160" t="s">
        <v>135</v>
      </c>
      <c r="D77" s="161"/>
      <c r="E77" s="161"/>
      <c r="F77" s="161"/>
      <c r="G77" s="161"/>
      <c r="H77" s="161"/>
      <c r="I77" s="162"/>
      <c r="J77" s="117"/>
      <c r="K77" s="118"/>
      <c r="L77" s="118"/>
      <c r="M77" s="118"/>
      <c r="N77" s="119"/>
      <c r="O77" s="141">
        <f>S77*1.47</f>
        <v>35.28</v>
      </c>
      <c r="P77" s="146"/>
      <c r="Q77" s="141">
        <f>O77-S77</f>
        <v>11.280000000000001</v>
      </c>
      <c r="R77" s="146"/>
      <c r="S77" s="141">
        <f>Y77+AA77+AD77+AG77+AJ77</f>
        <v>24</v>
      </c>
      <c r="T77" s="146"/>
      <c r="U77" s="141">
        <v>16</v>
      </c>
      <c r="V77" s="152"/>
      <c r="W77" s="152"/>
      <c r="X77" s="146"/>
      <c r="Y77" s="212">
        <v>0</v>
      </c>
      <c r="Z77" s="214"/>
      <c r="AA77" s="150">
        <v>0</v>
      </c>
      <c r="AB77" s="159"/>
      <c r="AC77" s="151"/>
      <c r="AD77" s="150">
        <v>0</v>
      </c>
      <c r="AE77" s="159"/>
      <c r="AF77" s="151"/>
      <c r="AG77" s="150">
        <v>24</v>
      </c>
      <c r="AH77" s="151"/>
      <c r="AI77" s="110"/>
      <c r="AJ77" s="150">
        <v>0</v>
      </c>
      <c r="AK77" s="159"/>
      <c r="AL77" s="151"/>
      <c r="AM77" s="212">
        <v>0</v>
      </c>
      <c r="AN77" s="213"/>
      <c r="AO77" s="214"/>
      <c r="AP77" s="39"/>
      <c r="AQ77" s="92"/>
      <c r="BB77" s="115"/>
      <c r="BC77" s="116"/>
      <c r="BD77" s="116"/>
      <c r="BE77" s="116"/>
      <c r="BF77" s="116"/>
    </row>
    <row r="78" spans="1:58" s="91" customFormat="1" ht="12" customHeight="1">
      <c r="A78" s="282" t="s">
        <v>142</v>
      </c>
      <c r="B78" s="283"/>
      <c r="C78" s="160" t="s">
        <v>40</v>
      </c>
      <c r="D78" s="161"/>
      <c r="E78" s="161"/>
      <c r="F78" s="161"/>
      <c r="G78" s="161"/>
      <c r="H78" s="161"/>
      <c r="I78" s="162"/>
      <c r="J78" s="117" t="s">
        <v>215</v>
      </c>
      <c r="K78" s="118"/>
      <c r="L78" s="118"/>
      <c r="M78" s="118"/>
      <c r="N78" s="119"/>
      <c r="O78" s="141">
        <f>S78</f>
        <v>36</v>
      </c>
      <c r="P78" s="146"/>
      <c r="Q78" s="141">
        <v>0</v>
      </c>
      <c r="R78" s="146"/>
      <c r="S78" s="141">
        <f>AG78</f>
        <v>36</v>
      </c>
      <c r="T78" s="146"/>
      <c r="U78" s="141">
        <v>0</v>
      </c>
      <c r="V78" s="152"/>
      <c r="W78" s="152"/>
      <c r="X78" s="146"/>
      <c r="Y78" s="212">
        <v>0</v>
      </c>
      <c r="Z78" s="214"/>
      <c r="AA78" s="153">
        <v>0</v>
      </c>
      <c r="AB78" s="154"/>
      <c r="AC78" s="155"/>
      <c r="AD78" s="153">
        <v>0</v>
      </c>
      <c r="AE78" s="154"/>
      <c r="AF78" s="155"/>
      <c r="AG78" s="153">
        <v>36</v>
      </c>
      <c r="AH78" s="155"/>
      <c r="AI78" s="110"/>
      <c r="AJ78" s="153">
        <v>0</v>
      </c>
      <c r="AK78" s="154"/>
      <c r="AL78" s="155"/>
      <c r="AM78" s="212">
        <v>0</v>
      </c>
      <c r="AN78" s="213"/>
      <c r="AO78" s="214"/>
      <c r="AP78" s="39"/>
      <c r="AQ78" s="92"/>
      <c r="BB78" s="115"/>
      <c r="BC78" s="116"/>
      <c r="BD78" s="116"/>
      <c r="BE78" s="116"/>
      <c r="BF78" s="116"/>
    </row>
    <row r="79" spans="1:58" s="91" customFormat="1" ht="12" customHeight="1">
      <c r="A79" s="282" t="s">
        <v>143</v>
      </c>
      <c r="B79" s="283"/>
      <c r="C79" s="160" t="s">
        <v>49</v>
      </c>
      <c r="D79" s="161"/>
      <c r="E79" s="161"/>
      <c r="F79" s="161"/>
      <c r="G79" s="161"/>
      <c r="H79" s="161"/>
      <c r="I79" s="162"/>
      <c r="J79" s="117" t="s">
        <v>215</v>
      </c>
      <c r="K79" s="118"/>
      <c r="L79" s="118"/>
      <c r="M79" s="118"/>
      <c r="N79" s="119"/>
      <c r="O79" s="141">
        <f>S79</f>
        <v>72</v>
      </c>
      <c r="P79" s="146"/>
      <c r="Q79" s="141">
        <v>0</v>
      </c>
      <c r="R79" s="146"/>
      <c r="S79" s="141">
        <f>AG79</f>
        <v>72</v>
      </c>
      <c r="T79" s="146"/>
      <c r="U79" s="141">
        <v>0</v>
      </c>
      <c r="V79" s="152"/>
      <c r="W79" s="152"/>
      <c r="X79" s="146"/>
      <c r="Y79" s="212">
        <v>0</v>
      </c>
      <c r="Z79" s="214"/>
      <c r="AA79" s="153">
        <v>0</v>
      </c>
      <c r="AB79" s="154"/>
      <c r="AC79" s="155"/>
      <c r="AD79" s="153">
        <v>0</v>
      </c>
      <c r="AE79" s="154"/>
      <c r="AF79" s="155"/>
      <c r="AG79" s="153">
        <v>72</v>
      </c>
      <c r="AH79" s="155"/>
      <c r="AI79" s="110"/>
      <c r="AJ79" s="153">
        <v>0</v>
      </c>
      <c r="AK79" s="154"/>
      <c r="AL79" s="155"/>
      <c r="AM79" s="212">
        <v>0</v>
      </c>
      <c r="AN79" s="213"/>
      <c r="AO79" s="214"/>
      <c r="AP79" s="39"/>
      <c r="AQ79" s="92"/>
      <c r="BB79" s="115"/>
      <c r="BC79" s="116"/>
      <c r="BD79" s="116"/>
      <c r="BE79" s="116"/>
      <c r="BF79" s="116"/>
    </row>
    <row r="80" spans="1:58" s="91" customFormat="1" ht="36" customHeight="1">
      <c r="A80" s="200" t="s">
        <v>128</v>
      </c>
      <c r="B80" s="285"/>
      <c r="C80" s="215" t="s">
        <v>136</v>
      </c>
      <c r="D80" s="218"/>
      <c r="E80" s="218"/>
      <c r="F80" s="218"/>
      <c r="G80" s="218"/>
      <c r="H80" s="218"/>
      <c r="I80" s="219"/>
      <c r="J80" s="296" t="s">
        <v>222</v>
      </c>
      <c r="K80" s="297"/>
      <c r="L80" s="297"/>
      <c r="M80" s="297"/>
      <c r="N80" s="298"/>
      <c r="O80" s="139">
        <f>O81+O82+O83</f>
        <v>471.5</v>
      </c>
      <c r="P80" s="144"/>
      <c r="Q80" s="139">
        <f>O80-S80</f>
        <v>47.5</v>
      </c>
      <c r="R80" s="144"/>
      <c r="S80" s="139">
        <f>SUM(S81:T83)</f>
        <v>424</v>
      </c>
      <c r="T80" s="144"/>
      <c r="U80" s="139">
        <f>U81</f>
        <v>70</v>
      </c>
      <c r="V80" s="143"/>
      <c r="W80" s="143"/>
      <c r="X80" s="144"/>
      <c r="Y80" s="274">
        <v>0</v>
      </c>
      <c r="Z80" s="275"/>
      <c r="AA80" s="156">
        <v>0</v>
      </c>
      <c r="AB80" s="157"/>
      <c r="AC80" s="158"/>
      <c r="AD80" s="156">
        <f>AD81+AD82</f>
        <v>0</v>
      </c>
      <c r="AE80" s="157"/>
      <c r="AF80" s="158"/>
      <c r="AG80" s="156">
        <f>SUM(AG81:AH83)</f>
        <v>0</v>
      </c>
      <c r="AH80" s="158"/>
      <c r="AI80" s="111"/>
      <c r="AJ80" s="156">
        <f>SUM(AJ81:AL83)</f>
        <v>100</v>
      </c>
      <c r="AK80" s="157"/>
      <c r="AL80" s="158"/>
      <c r="AM80" s="274">
        <f>SUM(AM81:AO83)</f>
        <v>324</v>
      </c>
      <c r="AN80" s="318"/>
      <c r="AO80" s="275"/>
      <c r="AP80" s="39"/>
      <c r="AQ80" s="92"/>
    </row>
    <row r="81" spans="1:52" s="91" customFormat="1" ht="36" customHeight="1">
      <c r="A81" s="282" t="s">
        <v>129</v>
      </c>
      <c r="B81" s="283"/>
      <c r="C81" s="160" t="s">
        <v>137</v>
      </c>
      <c r="D81" s="161"/>
      <c r="E81" s="161"/>
      <c r="F81" s="161"/>
      <c r="G81" s="161"/>
      <c r="H81" s="161"/>
      <c r="I81" s="162"/>
      <c r="J81" s="117"/>
      <c r="K81" s="118"/>
      <c r="L81" s="118"/>
      <c r="M81" s="118"/>
      <c r="N81" s="119"/>
      <c r="O81" s="141">
        <f>S81*1.475</f>
        <v>147.5</v>
      </c>
      <c r="P81" s="146"/>
      <c r="Q81" s="141">
        <f>O81-S81</f>
        <v>47.5</v>
      </c>
      <c r="R81" s="146"/>
      <c r="S81" s="141">
        <f>Y81+AA81+AD81+AG81+AJ81</f>
        <v>100</v>
      </c>
      <c r="T81" s="146"/>
      <c r="U81" s="141">
        <v>70</v>
      </c>
      <c r="V81" s="152"/>
      <c r="W81" s="152"/>
      <c r="X81" s="146"/>
      <c r="Y81" s="212">
        <v>0</v>
      </c>
      <c r="Z81" s="214"/>
      <c r="AA81" s="150">
        <v>0</v>
      </c>
      <c r="AB81" s="159"/>
      <c r="AC81" s="151"/>
      <c r="AD81" s="150">
        <v>0</v>
      </c>
      <c r="AE81" s="159"/>
      <c r="AF81" s="151"/>
      <c r="AG81" s="150">
        <v>0</v>
      </c>
      <c r="AH81" s="151"/>
      <c r="AI81" s="110"/>
      <c r="AJ81" s="150">
        <v>100</v>
      </c>
      <c r="AK81" s="159"/>
      <c r="AL81" s="151"/>
      <c r="AM81" s="212">
        <v>0</v>
      </c>
      <c r="AN81" s="213"/>
      <c r="AO81" s="214"/>
      <c r="AP81" s="39"/>
      <c r="AQ81" s="92"/>
    </row>
    <row r="82" spans="1:52" s="91" customFormat="1" ht="12" customHeight="1">
      <c r="A82" s="282" t="s">
        <v>130</v>
      </c>
      <c r="B82" s="283"/>
      <c r="C82" s="160" t="s">
        <v>40</v>
      </c>
      <c r="D82" s="161"/>
      <c r="E82" s="161"/>
      <c r="F82" s="161"/>
      <c r="G82" s="161"/>
      <c r="H82" s="161"/>
      <c r="I82" s="162"/>
      <c r="J82" s="117" t="s">
        <v>223</v>
      </c>
      <c r="K82" s="118"/>
      <c r="L82" s="118"/>
      <c r="M82" s="118"/>
      <c r="N82" s="119"/>
      <c r="O82" s="141">
        <f>S82</f>
        <v>72</v>
      </c>
      <c r="P82" s="146"/>
      <c r="Q82" s="141">
        <v>0</v>
      </c>
      <c r="R82" s="146"/>
      <c r="S82" s="141">
        <f>SUM(Y82:AO82)</f>
        <v>72</v>
      </c>
      <c r="T82" s="146"/>
      <c r="U82" s="141">
        <v>0</v>
      </c>
      <c r="V82" s="152"/>
      <c r="W82" s="152"/>
      <c r="X82" s="146"/>
      <c r="Y82" s="212">
        <v>0</v>
      </c>
      <c r="Z82" s="214"/>
      <c r="AA82" s="153">
        <v>0</v>
      </c>
      <c r="AB82" s="154"/>
      <c r="AC82" s="155"/>
      <c r="AD82" s="153">
        <v>0</v>
      </c>
      <c r="AE82" s="154"/>
      <c r="AF82" s="155"/>
      <c r="AG82" s="153">
        <v>0</v>
      </c>
      <c r="AH82" s="155"/>
      <c r="AI82" s="110"/>
      <c r="AJ82" s="153">
        <v>0</v>
      </c>
      <c r="AK82" s="154"/>
      <c r="AL82" s="155"/>
      <c r="AM82" s="212">
        <v>72</v>
      </c>
      <c r="AN82" s="213"/>
      <c r="AO82" s="214"/>
      <c r="AP82" s="39"/>
      <c r="AQ82" s="92"/>
    </row>
    <row r="83" spans="1:52" s="91" customFormat="1" ht="12" customHeight="1">
      <c r="A83" s="282" t="s">
        <v>131</v>
      </c>
      <c r="B83" s="283"/>
      <c r="C83" s="160" t="s">
        <v>49</v>
      </c>
      <c r="D83" s="161"/>
      <c r="E83" s="161"/>
      <c r="F83" s="161"/>
      <c r="G83" s="161"/>
      <c r="H83" s="161"/>
      <c r="I83" s="162"/>
      <c r="J83" s="117" t="s">
        <v>223</v>
      </c>
      <c r="K83" s="118"/>
      <c r="L83" s="118"/>
      <c r="M83" s="118"/>
      <c r="N83" s="119"/>
      <c r="O83" s="141">
        <f>S83</f>
        <v>252</v>
      </c>
      <c r="P83" s="146"/>
      <c r="Q83" s="141">
        <v>0</v>
      </c>
      <c r="R83" s="146"/>
      <c r="S83" s="141">
        <f>SUM(Y83:AO83)</f>
        <v>252</v>
      </c>
      <c r="T83" s="146"/>
      <c r="U83" s="141">
        <v>0</v>
      </c>
      <c r="V83" s="152"/>
      <c r="W83" s="152"/>
      <c r="X83" s="146"/>
      <c r="Y83" s="212">
        <v>0</v>
      </c>
      <c r="Z83" s="214"/>
      <c r="AA83" s="153">
        <v>0</v>
      </c>
      <c r="AB83" s="154"/>
      <c r="AC83" s="155"/>
      <c r="AD83" s="153">
        <v>0</v>
      </c>
      <c r="AE83" s="154"/>
      <c r="AF83" s="155"/>
      <c r="AG83" s="153">
        <v>0</v>
      </c>
      <c r="AH83" s="155"/>
      <c r="AI83" s="110"/>
      <c r="AJ83" s="153">
        <v>0</v>
      </c>
      <c r="AK83" s="154"/>
      <c r="AL83" s="155"/>
      <c r="AM83" s="212">
        <v>252</v>
      </c>
      <c r="AN83" s="213"/>
      <c r="AO83" s="214"/>
      <c r="AP83" s="39"/>
      <c r="AQ83" s="92"/>
    </row>
    <row r="84" spans="1:52" ht="14.25" customHeight="1">
      <c r="A84" s="200" t="s">
        <v>48</v>
      </c>
      <c r="B84" s="194"/>
      <c r="C84" s="215" t="s">
        <v>10</v>
      </c>
      <c r="D84" s="216"/>
      <c r="E84" s="216"/>
      <c r="F84" s="216"/>
      <c r="G84" s="216"/>
      <c r="H84" s="216"/>
      <c r="I84" s="217"/>
      <c r="J84" s="321" t="s">
        <v>156</v>
      </c>
      <c r="K84" s="216"/>
      <c r="L84" s="216"/>
      <c r="M84" s="216"/>
      <c r="N84" s="217"/>
      <c r="O84" s="139">
        <f>Q84+S84</f>
        <v>72</v>
      </c>
      <c r="P84" s="142"/>
      <c r="Q84" s="139">
        <v>36</v>
      </c>
      <c r="R84" s="140"/>
      <c r="S84" s="139">
        <f>Y84+AA84+AD84+AG84+AI84</f>
        <v>36</v>
      </c>
      <c r="T84" s="142"/>
      <c r="U84" s="139">
        <v>36</v>
      </c>
      <c r="V84" s="143"/>
      <c r="W84" s="143"/>
      <c r="X84" s="144"/>
      <c r="Y84" s="145">
        <v>0</v>
      </c>
      <c r="Z84" s="145"/>
      <c r="AA84" s="390">
        <v>0</v>
      </c>
      <c r="AB84" s="390"/>
      <c r="AC84" s="390"/>
      <c r="AD84" s="390">
        <v>0</v>
      </c>
      <c r="AE84" s="390"/>
      <c r="AF84" s="390"/>
      <c r="AG84" s="145">
        <v>12</v>
      </c>
      <c r="AH84" s="145"/>
      <c r="AI84" s="145">
        <v>24</v>
      </c>
      <c r="AJ84" s="145"/>
      <c r="AK84" s="145"/>
      <c r="AL84" s="145"/>
      <c r="AM84" s="145">
        <v>0</v>
      </c>
      <c r="AN84" s="145"/>
      <c r="AO84" s="145"/>
      <c r="AP84" s="45"/>
      <c r="AQ84" s="36"/>
    </row>
    <row r="85" spans="1:52" ht="22.5" customHeight="1">
      <c r="A85" s="200" t="s">
        <v>80</v>
      </c>
      <c r="B85" s="285"/>
      <c r="C85" s="215" t="s">
        <v>45</v>
      </c>
      <c r="D85" s="218"/>
      <c r="E85" s="218"/>
      <c r="F85" s="218"/>
      <c r="G85" s="218"/>
      <c r="H85" s="218"/>
      <c r="I85" s="219"/>
      <c r="J85" s="321" t="s">
        <v>207</v>
      </c>
      <c r="K85" s="322"/>
      <c r="L85" s="322"/>
      <c r="M85" s="322"/>
      <c r="N85" s="323"/>
      <c r="O85" s="139"/>
      <c r="P85" s="144"/>
      <c r="Q85" s="139"/>
      <c r="R85" s="144"/>
      <c r="S85" s="139"/>
      <c r="T85" s="144"/>
      <c r="U85" s="139"/>
      <c r="V85" s="143"/>
      <c r="W85" s="143"/>
      <c r="X85" s="144"/>
      <c r="Y85" s="274"/>
      <c r="Z85" s="318"/>
      <c r="AA85" s="147"/>
      <c r="AB85" s="148"/>
      <c r="AC85" s="149"/>
      <c r="AD85" s="147"/>
      <c r="AE85" s="148"/>
      <c r="AF85" s="149"/>
      <c r="AG85" s="274"/>
      <c r="AH85" s="275"/>
      <c r="AI85" s="112"/>
      <c r="AJ85" s="318"/>
      <c r="AK85" s="318"/>
      <c r="AL85" s="275"/>
      <c r="AM85" s="274">
        <v>72</v>
      </c>
      <c r="AN85" s="318"/>
      <c r="AO85" s="275"/>
      <c r="AP85" s="45"/>
      <c r="AQ85" s="36"/>
    </row>
    <row r="86" spans="1:52" ht="15.75" customHeight="1">
      <c r="A86" s="282"/>
      <c r="B86" s="283"/>
      <c r="C86" s="397" t="s">
        <v>81</v>
      </c>
      <c r="D86" s="398"/>
      <c r="E86" s="398"/>
      <c r="F86" s="398"/>
      <c r="G86" s="398"/>
      <c r="H86" s="398"/>
      <c r="I86" s="399"/>
      <c r="J86" s="293" t="s">
        <v>169</v>
      </c>
      <c r="K86" s="294"/>
      <c r="L86" s="294"/>
      <c r="M86" s="294"/>
      <c r="N86" s="295"/>
      <c r="O86" s="139">
        <f>O24+O43+O50</f>
        <v>2453.4700000000003</v>
      </c>
      <c r="P86" s="144"/>
      <c r="Q86" s="139">
        <f>Q24+Q43+Q50</f>
        <v>329.47</v>
      </c>
      <c r="R86" s="144"/>
      <c r="S86" s="139">
        <f>S24+S43+S50</f>
        <v>4176</v>
      </c>
      <c r="T86" s="144"/>
      <c r="U86" s="139">
        <f>SUM(U24+U43+U50)</f>
        <v>792</v>
      </c>
      <c r="V86" s="143"/>
      <c r="W86" s="143"/>
      <c r="X86" s="144"/>
      <c r="Y86" s="274">
        <f>Y24+Y43+Y50</f>
        <v>612</v>
      </c>
      <c r="Z86" s="318"/>
      <c r="AA86" s="274">
        <f>AA24+AA43+AA50</f>
        <v>828</v>
      </c>
      <c r="AB86" s="318"/>
      <c r="AC86" s="275"/>
      <c r="AD86" s="274">
        <f>AD24+AD43+AD50</f>
        <v>612</v>
      </c>
      <c r="AE86" s="318"/>
      <c r="AF86" s="275"/>
      <c r="AG86" s="274">
        <f>AG24+AG43+AG50</f>
        <v>792</v>
      </c>
      <c r="AH86" s="275"/>
      <c r="AI86" s="111"/>
      <c r="AJ86" s="318">
        <f>AI24+AJ43+AJ50</f>
        <v>576</v>
      </c>
      <c r="AK86" s="318"/>
      <c r="AL86" s="275"/>
      <c r="AM86" s="318">
        <f>AM24+AM43+AM50</f>
        <v>756</v>
      </c>
      <c r="AN86" s="318"/>
      <c r="AO86" s="275"/>
      <c r="AP86" s="45"/>
      <c r="AQ86" s="36"/>
    </row>
    <row r="87" spans="1:52" ht="14.25" customHeight="1">
      <c r="A87" s="395" t="s">
        <v>94</v>
      </c>
      <c r="B87" s="395"/>
      <c r="C87" s="395"/>
      <c r="D87" s="395"/>
      <c r="E87" s="395"/>
      <c r="F87" s="395"/>
      <c r="G87" s="395"/>
      <c r="H87" s="395"/>
      <c r="I87" s="395"/>
      <c r="J87" s="280" t="s">
        <v>13</v>
      </c>
      <c r="K87" s="280"/>
      <c r="L87" s="280"/>
      <c r="M87" s="124" t="s">
        <v>26</v>
      </c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36">
        <f>Y86-Y88-Y89</f>
        <v>612</v>
      </c>
      <c r="Z87" s="137"/>
      <c r="AA87" s="136">
        <f>AA86-AA88-AA89</f>
        <v>720</v>
      </c>
      <c r="AB87" s="137"/>
      <c r="AC87" s="137"/>
      <c r="AD87" s="136">
        <f>AD86-AD88-AD89</f>
        <v>612</v>
      </c>
      <c r="AE87" s="137"/>
      <c r="AF87" s="137"/>
      <c r="AG87" s="136">
        <f>AG86-AG88-AG89</f>
        <v>324</v>
      </c>
      <c r="AH87" s="137"/>
      <c r="AI87" s="113"/>
      <c r="AJ87" s="136">
        <f>AJ86-AJ88-AJ89</f>
        <v>432</v>
      </c>
      <c r="AK87" s="137"/>
      <c r="AL87" s="137"/>
      <c r="AM87" s="136">
        <f>AM86-AM88-AM89</f>
        <v>0</v>
      </c>
      <c r="AN87" s="137"/>
      <c r="AO87" s="137"/>
      <c r="AP87" s="45"/>
      <c r="AQ87" s="36"/>
    </row>
    <row r="88" spans="1:52" ht="15.75" customHeight="1">
      <c r="A88" s="396"/>
      <c r="B88" s="396"/>
      <c r="C88" s="396"/>
      <c r="D88" s="396"/>
      <c r="E88" s="396"/>
      <c r="F88" s="396"/>
      <c r="G88" s="396"/>
      <c r="H88" s="396"/>
      <c r="I88" s="396"/>
      <c r="J88" s="280"/>
      <c r="K88" s="280"/>
      <c r="L88" s="280"/>
      <c r="M88" s="124" t="s">
        <v>27</v>
      </c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37">
        <v>0</v>
      </c>
      <c r="Z88" s="137"/>
      <c r="AA88" s="137">
        <v>36</v>
      </c>
      <c r="AB88" s="137"/>
      <c r="AC88" s="137"/>
      <c r="AD88" s="137">
        <v>0</v>
      </c>
      <c r="AE88" s="137"/>
      <c r="AF88" s="137"/>
      <c r="AG88" s="137">
        <v>108</v>
      </c>
      <c r="AH88" s="137"/>
      <c r="AI88" s="113"/>
      <c r="AJ88" s="137">
        <v>36</v>
      </c>
      <c r="AK88" s="137"/>
      <c r="AL88" s="137"/>
      <c r="AM88" s="137">
        <v>144</v>
      </c>
      <c r="AN88" s="137"/>
      <c r="AO88" s="137"/>
      <c r="AP88" s="45"/>
      <c r="AQ88" s="36"/>
    </row>
    <row r="89" spans="1:52" s="31" customFormat="1" ht="12" customHeight="1">
      <c r="A89" s="3"/>
      <c r="B89" s="3"/>
      <c r="C89" s="3"/>
      <c r="D89" s="3"/>
      <c r="E89" s="3"/>
      <c r="F89" s="3"/>
      <c r="G89" s="3"/>
      <c r="H89" s="3"/>
      <c r="I89" s="3"/>
      <c r="J89" s="280"/>
      <c r="K89" s="280"/>
      <c r="L89" s="280"/>
      <c r="M89" s="123" t="s">
        <v>29</v>
      </c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37">
        <v>0</v>
      </c>
      <c r="Z89" s="137"/>
      <c r="AA89" s="137">
        <v>72</v>
      </c>
      <c r="AB89" s="137"/>
      <c r="AC89" s="137"/>
      <c r="AD89" s="137">
        <v>0</v>
      </c>
      <c r="AE89" s="137"/>
      <c r="AF89" s="137"/>
      <c r="AG89" s="137">
        <v>360</v>
      </c>
      <c r="AH89" s="137"/>
      <c r="AI89" s="113"/>
      <c r="AJ89" s="137">
        <v>108</v>
      </c>
      <c r="AK89" s="137"/>
      <c r="AL89" s="137"/>
      <c r="AM89" s="381">
        <v>612</v>
      </c>
      <c r="AN89" s="382"/>
      <c r="AO89" s="383"/>
      <c r="AP89" s="15"/>
      <c r="AQ89" s="45"/>
    </row>
    <row r="90" spans="1:52" ht="10.5" customHeight="1">
      <c r="A90" s="12" t="s">
        <v>76</v>
      </c>
      <c r="B90" s="3"/>
      <c r="C90" s="3"/>
      <c r="D90" s="3"/>
      <c r="E90" s="3"/>
      <c r="F90" s="3"/>
      <c r="G90" s="3"/>
      <c r="H90" s="3"/>
      <c r="I90" s="3"/>
      <c r="J90" s="280"/>
      <c r="K90" s="280"/>
      <c r="L90" s="280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13"/>
      <c r="AJ90" s="137"/>
      <c r="AK90" s="137"/>
      <c r="AL90" s="137"/>
      <c r="AM90" s="384"/>
      <c r="AN90" s="385"/>
      <c r="AO90" s="386"/>
      <c r="AX90" s="30"/>
      <c r="AY90" s="15"/>
      <c r="AZ90" s="36"/>
    </row>
    <row r="91" spans="1:52" ht="15" customHeight="1">
      <c r="A91" s="3" t="s">
        <v>77</v>
      </c>
      <c r="B91" s="3"/>
      <c r="C91" s="3"/>
      <c r="D91" s="3"/>
      <c r="E91" s="3"/>
      <c r="F91" s="3"/>
      <c r="G91" s="3"/>
      <c r="H91" s="3"/>
      <c r="I91" s="3"/>
      <c r="J91" s="280"/>
      <c r="K91" s="280"/>
      <c r="L91" s="280"/>
      <c r="M91" s="124" t="s">
        <v>28</v>
      </c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37">
        <v>0</v>
      </c>
      <c r="Z91" s="137"/>
      <c r="AA91" s="137">
        <v>1</v>
      </c>
      <c r="AB91" s="137"/>
      <c r="AC91" s="137"/>
      <c r="AD91" s="137">
        <v>0</v>
      </c>
      <c r="AE91" s="137"/>
      <c r="AF91" s="137"/>
      <c r="AG91" s="137">
        <v>6</v>
      </c>
      <c r="AH91" s="137"/>
      <c r="AI91" s="113"/>
      <c r="AJ91" s="137">
        <v>1</v>
      </c>
      <c r="AK91" s="137"/>
      <c r="AL91" s="137"/>
      <c r="AM91" s="381">
        <v>3</v>
      </c>
      <c r="AN91" s="382"/>
      <c r="AO91" s="383"/>
      <c r="AX91" s="15"/>
      <c r="AY91" s="15"/>
      <c r="AZ91" s="36"/>
    </row>
    <row r="92" spans="1:52" ht="10.5" customHeight="1">
      <c r="A92" s="3" t="s">
        <v>174</v>
      </c>
      <c r="B92" s="3"/>
      <c r="C92" s="3"/>
      <c r="D92" s="3"/>
      <c r="E92" s="3"/>
      <c r="F92" s="3"/>
      <c r="G92" s="3"/>
      <c r="H92" s="3"/>
      <c r="I92" s="3"/>
      <c r="J92" s="280"/>
      <c r="K92" s="280"/>
      <c r="L92" s="280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13"/>
      <c r="AJ92" s="137"/>
      <c r="AK92" s="137"/>
      <c r="AL92" s="137"/>
      <c r="AM92" s="384"/>
      <c r="AN92" s="385"/>
      <c r="AO92" s="386"/>
      <c r="AX92" s="15"/>
      <c r="AY92" s="15"/>
      <c r="AZ92" s="15"/>
    </row>
    <row r="93" spans="1:52" ht="13.5" customHeight="1">
      <c r="A93" s="3"/>
      <c r="B93" s="3"/>
      <c r="C93" s="3"/>
      <c r="D93" s="3"/>
      <c r="E93" s="3"/>
      <c r="F93" s="3"/>
      <c r="G93" s="3"/>
      <c r="H93" s="3"/>
      <c r="I93" s="3"/>
      <c r="J93" s="280"/>
      <c r="K93" s="280"/>
      <c r="L93" s="280"/>
      <c r="M93" s="124" t="s">
        <v>162</v>
      </c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394">
        <v>2</v>
      </c>
      <c r="Z93" s="394"/>
      <c r="AA93" s="137">
        <v>7</v>
      </c>
      <c r="AB93" s="137"/>
      <c r="AC93" s="137"/>
      <c r="AD93" s="137">
        <v>3</v>
      </c>
      <c r="AE93" s="137"/>
      <c r="AF93" s="137"/>
      <c r="AG93" s="137">
        <v>7</v>
      </c>
      <c r="AH93" s="137"/>
      <c r="AI93" s="114"/>
      <c r="AJ93" s="137">
        <v>4</v>
      </c>
      <c r="AK93" s="137"/>
      <c r="AL93" s="137"/>
      <c r="AM93" s="381">
        <v>7</v>
      </c>
      <c r="AN93" s="382"/>
      <c r="AO93" s="383"/>
      <c r="AX93" s="50"/>
      <c r="AY93" s="15"/>
      <c r="AZ93" s="15"/>
    </row>
    <row r="94" spans="1:52" ht="5.25" customHeight="1">
      <c r="A94" s="3"/>
      <c r="B94" s="3"/>
      <c r="C94" s="3"/>
      <c r="D94" s="3"/>
      <c r="E94" s="3"/>
      <c r="F94" s="3"/>
      <c r="G94" s="3"/>
      <c r="H94" s="3"/>
      <c r="I94" s="3"/>
      <c r="J94" s="280"/>
      <c r="K94" s="280"/>
      <c r="L94" s="280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394"/>
      <c r="Z94" s="394"/>
      <c r="AA94" s="137"/>
      <c r="AB94" s="137"/>
      <c r="AC94" s="137"/>
      <c r="AD94" s="137"/>
      <c r="AE94" s="137"/>
      <c r="AF94" s="137"/>
      <c r="AG94" s="137"/>
      <c r="AH94" s="137"/>
      <c r="AI94" s="114"/>
      <c r="AJ94" s="137"/>
      <c r="AK94" s="137"/>
      <c r="AL94" s="137"/>
      <c r="AM94" s="384"/>
      <c r="AN94" s="385"/>
      <c r="AO94" s="386"/>
      <c r="AX94" s="50"/>
      <c r="AY94" s="15"/>
      <c r="AZ94" s="15"/>
    </row>
    <row r="95" spans="1:52" ht="15.75" customHeight="1">
      <c r="A95" s="3"/>
      <c r="B95" s="3"/>
      <c r="C95" s="3"/>
      <c r="D95" s="3"/>
      <c r="E95" s="3"/>
      <c r="F95" s="3"/>
      <c r="G95" s="3"/>
      <c r="H95" s="3"/>
      <c r="I95" s="3"/>
      <c r="J95" s="280"/>
      <c r="K95" s="280"/>
      <c r="L95" s="280"/>
      <c r="M95" s="122" t="s">
        <v>30</v>
      </c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203">
        <v>1</v>
      </c>
      <c r="Z95" s="203"/>
      <c r="AA95" s="203">
        <v>1</v>
      </c>
      <c r="AB95" s="203"/>
      <c r="AC95" s="203"/>
      <c r="AD95" s="203">
        <v>1</v>
      </c>
      <c r="AE95" s="203"/>
      <c r="AF95" s="203"/>
      <c r="AG95" s="203">
        <v>1</v>
      </c>
      <c r="AH95" s="203"/>
      <c r="AI95" s="63"/>
      <c r="AJ95" s="203">
        <v>0</v>
      </c>
      <c r="AK95" s="203"/>
      <c r="AL95" s="203"/>
      <c r="AM95" s="203">
        <v>0</v>
      </c>
      <c r="AN95" s="203"/>
      <c r="AO95" s="203"/>
      <c r="AX95" s="15"/>
      <c r="AY95" s="15"/>
      <c r="AZ95" s="15"/>
    </row>
    <row r="96" spans="1:52" s="84" customFormat="1" ht="15.75" customHeight="1">
      <c r="A96" s="3"/>
      <c r="B96" s="3"/>
      <c r="C96" s="3"/>
      <c r="D96" s="3"/>
      <c r="E96" s="3"/>
      <c r="F96" s="3"/>
      <c r="G96" s="3"/>
      <c r="H96" s="3"/>
      <c r="I96" s="3"/>
      <c r="J96" s="85"/>
      <c r="K96" s="85"/>
      <c r="L96" s="85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56"/>
      <c r="AJ96" s="11"/>
      <c r="AK96" s="11"/>
      <c r="AL96" s="11"/>
      <c r="AM96" s="11"/>
      <c r="AN96" s="11"/>
      <c r="AO96" s="11"/>
      <c r="AX96" s="15"/>
      <c r="AY96" s="15"/>
      <c r="AZ96" s="15"/>
    </row>
    <row r="97" spans="1:53" s="84" customFormat="1" ht="15.75" customHeight="1">
      <c r="A97" s="3"/>
      <c r="B97" s="3"/>
      <c r="C97" s="3"/>
      <c r="D97" s="7"/>
      <c r="E97" s="284"/>
      <c r="F97" s="284"/>
      <c r="G97" s="284"/>
      <c r="H97" s="284"/>
      <c r="I97" s="284"/>
      <c r="J97" s="284"/>
      <c r="K97" s="284"/>
      <c r="L97" s="284"/>
      <c r="M97" s="284"/>
      <c r="N97" s="299"/>
      <c r="O97" s="299"/>
      <c r="P97" s="28"/>
      <c r="Q97" s="28"/>
      <c r="R97" s="28"/>
      <c r="S97" s="28"/>
      <c r="T97" s="28"/>
      <c r="U97" s="28"/>
      <c r="V97" s="28"/>
      <c r="W97" s="28"/>
      <c r="X97" s="28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56"/>
      <c r="AJ97" s="11"/>
      <c r="AK97" s="11"/>
      <c r="AL97" s="11"/>
      <c r="AM97" s="11"/>
      <c r="AN97" s="11"/>
      <c r="AO97" s="11"/>
      <c r="AX97" s="15"/>
      <c r="AY97" s="15"/>
      <c r="AZ97" s="15"/>
    </row>
    <row r="98" spans="1:53" s="84" customFormat="1" ht="15.75" customHeight="1">
      <c r="A98" s="3"/>
      <c r="B98" s="3"/>
      <c r="C98" s="3"/>
      <c r="D98" s="3"/>
      <c r="E98" s="3"/>
      <c r="F98" s="3"/>
      <c r="G98" s="3"/>
      <c r="H98" s="3"/>
      <c r="I98" s="3"/>
      <c r="J98" s="85"/>
      <c r="K98" s="85"/>
      <c r="L98" s="85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56"/>
      <c r="AJ98" s="11"/>
      <c r="AK98" s="11"/>
      <c r="AL98" s="11"/>
      <c r="AM98" s="11"/>
      <c r="AN98" s="11"/>
      <c r="AO98" s="11"/>
      <c r="AX98" s="15"/>
      <c r="AY98" s="15"/>
      <c r="AZ98" s="15"/>
    </row>
    <row r="99" spans="1:53" ht="13.5" customHeight="1">
      <c r="A99" s="3"/>
      <c r="B99" s="3"/>
      <c r="C99" s="3"/>
      <c r="D99" s="3"/>
      <c r="E99" s="3"/>
      <c r="F99" s="3"/>
      <c r="G99" s="3"/>
      <c r="H99" s="3"/>
      <c r="I99" s="3"/>
      <c r="S99" s="27"/>
      <c r="T99" s="27"/>
      <c r="U99" s="27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X99" s="15"/>
      <c r="AY99" s="15"/>
      <c r="AZ99" s="15"/>
    </row>
    <row r="100" spans="1:53" ht="13.5" customHeight="1">
      <c r="A100" s="3"/>
      <c r="B100" s="3"/>
      <c r="C100" s="3"/>
      <c r="D100" s="3"/>
      <c r="E100" s="3"/>
      <c r="F100" s="3"/>
      <c r="G100" s="3"/>
      <c r="H100" s="3"/>
      <c r="I100" s="3"/>
      <c r="S100" s="27"/>
      <c r="T100" s="27"/>
      <c r="U100" s="27"/>
      <c r="V100" s="28"/>
      <c r="W100" s="28"/>
      <c r="X100" s="28"/>
      <c r="Y100" s="28"/>
      <c r="AA100" s="77"/>
      <c r="AB100" s="81" t="s">
        <v>20</v>
      </c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3"/>
      <c r="AP100" s="53"/>
      <c r="AQ100" s="53"/>
      <c r="AR100" s="53"/>
      <c r="AS100" s="53"/>
      <c r="AT100" s="53"/>
      <c r="AU100" s="53"/>
      <c r="AV100" s="53"/>
      <c r="AW100" s="53"/>
      <c r="AX100" s="53"/>
      <c r="AY100" s="33"/>
      <c r="AZ100" s="15"/>
    </row>
    <row r="101" spans="1:53" s="88" customFormat="1" ht="13.5" customHeight="1">
      <c r="A101" s="3"/>
      <c r="B101" s="3"/>
      <c r="C101" s="3"/>
      <c r="D101" s="3"/>
      <c r="E101" s="3"/>
      <c r="F101" s="3"/>
      <c r="G101" s="3"/>
      <c r="H101" s="3"/>
      <c r="I101" s="3"/>
      <c r="S101" s="27"/>
      <c r="T101" s="27"/>
      <c r="U101" s="27"/>
      <c r="V101" s="28"/>
      <c r="W101" s="28"/>
      <c r="X101" s="28"/>
      <c r="Y101" s="28"/>
      <c r="AA101" s="77"/>
      <c r="AB101" s="204" t="s">
        <v>92</v>
      </c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6"/>
      <c r="AP101" s="53"/>
      <c r="AQ101" s="53"/>
      <c r="AR101" s="53"/>
      <c r="AS101" s="53"/>
      <c r="AT101" s="53"/>
      <c r="AU101" s="53"/>
      <c r="AV101" s="53"/>
      <c r="AW101" s="53"/>
      <c r="AX101" s="53"/>
      <c r="AY101" s="33"/>
      <c r="AZ101" s="15"/>
    </row>
    <row r="102" spans="1:53" s="88" customFormat="1" ht="13.5" customHeight="1">
      <c r="A102" s="3"/>
      <c r="B102" s="3"/>
      <c r="C102" s="3"/>
      <c r="D102" s="3"/>
      <c r="E102" s="3"/>
      <c r="F102" s="3"/>
      <c r="G102" s="3"/>
      <c r="H102" s="3"/>
      <c r="I102" s="3"/>
      <c r="S102" s="27"/>
      <c r="T102" s="27"/>
      <c r="U102" s="27"/>
      <c r="V102" s="28"/>
      <c r="W102" s="28"/>
      <c r="X102" s="28"/>
      <c r="Y102" s="28"/>
      <c r="AA102" s="77"/>
      <c r="AB102" s="175" t="s">
        <v>96</v>
      </c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7"/>
      <c r="AP102" s="53"/>
      <c r="AQ102" s="53"/>
      <c r="AR102" s="53"/>
      <c r="AS102" s="53"/>
      <c r="AT102" s="53"/>
      <c r="AU102" s="53"/>
      <c r="AV102" s="53"/>
      <c r="AW102" s="53"/>
      <c r="AX102" s="53"/>
      <c r="AY102" s="33"/>
      <c r="AZ102" s="15"/>
    </row>
    <row r="103" spans="1:53" s="88" customFormat="1" ht="13.5" customHeight="1">
      <c r="A103" s="3"/>
      <c r="B103" s="3"/>
      <c r="C103" s="3"/>
      <c r="D103" s="3"/>
      <c r="E103" s="3"/>
      <c r="F103" s="3"/>
      <c r="G103" s="3"/>
      <c r="H103" s="3"/>
      <c r="I103" s="3"/>
      <c r="S103" s="27"/>
      <c r="T103" s="27"/>
      <c r="U103" s="27"/>
      <c r="V103" s="28"/>
      <c r="W103" s="28"/>
      <c r="X103" s="28"/>
      <c r="Y103" s="28"/>
      <c r="AA103" s="77"/>
      <c r="AB103" s="175" t="s">
        <v>97</v>
      </c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7"/>
      <c r="AP103" s="53"/>
      <c r="AQ103" s="53"/>
      <c r="AR103" s="53"/>
      <c r="AS103" s="53"/>
      <c r="AT103" s="53"/>
      <c r="AU103" s="53"/>
      <c r="AV103" s="53"/>
      <c r="AW103" s="53"/>
      <c r="AX103" s="53"/>
      <c r="AY103" s="33"/>
      <c r="AZ103" s="15"/>
    </row>
    <row r="104" spans="1:53" s="88" customFormat="1" ht="13.5" customHeight="1">
      <c r="A104" s="3"/>
      <c r="B104" s="3"/>
      <c r="C104" s="3"/>
      <c r="D104" s="3"/>
      <c r="E104" s="3"/>
      <c r="F104" s="3"/>
      <c r="G104" s="3"/>
      <c r="H104" s="3"/>
      <c r="I104" s="3"/>
      <c r="S104" s="27"/>
      <c r="T104" s="27"/>
      <c r="U104" s="27"/>
      <c r="V104" s="28"/>
      <c r="W104" s="28"/>
      <c r="X104" s="28"/>
      <c r="Y104" s="28"/>
      <c r="AA104" s="77"/>
      <c r="AB104" s="175" t="s">
        <v>98</v>
      </c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7"/>
      <c r="AP104" s="53"/>
      <c r="AQ104" s="53"/>
      <c r="AR104" s="53"/>
      <c r="AS104" s="53"/>
      <c r="AT104" s="53"/>
      <c r="AU104" s="53"/>
      <c r="AV104" s="53"/>
      <c r="AW104" s="53"/>
      <c r="AX104" s="53"/>
      <c r="AY104" s="33"/>
      <c r="AZ104" s="15"/>
    </row>
    <row r="105" spans="1:53" s="88" customFormat="1" ht="13.5" customHeight="1">
      <c r="A105" s="3"/>
      <c r="B105" s="3"/>
      <c r="C105" s="3"/>
      <c r="D105" s="3"/>
      <c r="E105" s="3"/>
      <c r="F105" s="3"/>
      <c r="G105" s="3"/>
      <c r="H105" s="3"/>
      <c r="I105" s="3"/>
      <c r="S105" s="27"/>
      <c r="T105" s="27"/>
      <c r="U105" s="27"/>
      <c r="V105" s="28"/>
      <c r="W105" s="28"/>
      <c r="X105" s="28"/>
      <c r="Y105" s="28"/>
      <c r="AA105" s="77"/>
      <c r="AB105" s="175" t="s">
        <v>99</v>
      </c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7"/>
      <c r="AP105" s="53"/>
      <c r="AQ105" s="53"/>
      <c r="AR105" s="53"/>
      <c r="AS105" s="53"/>
      <c r="AT105" s="53"/>
      <c r="AU105" s="53"/>
      <c r="AV105" s="53"/>
      <c r="AW105" s="53"/>
      <c r="AX105" s="53"/>
      <c r="AY105" s="33"/>
      <c r="AZ105" s="15"/>
    </row>
    <row r="106" spans="1:53" s="88" customFormat="1" ht="13.5" customHeight="1">
      <c r="A106" s="3"/>
      <c r="B106" s="3"/>
      <c r="C106" s="3"/>
      <c r="D106" s="3"/>
      <c r="E106" s="3"/>
      <c r="F106" s="3"/>
      <c r="G106" s="3"/>
      <c r="H106" s="3"/>
      <c r="I106" s="3"/>
      <c r="S106" s="27"/>
      <c r="T106" s="27"/>
      <c r="U106" s="27"/>
      <c r="V106" s="28"/>
      <c r="W106" s="28"/>
      <c r="X106" s="28"/>
      <c r="Y106" s="28"/>
      <c r="AA106" s="77"/>
      <c r="AB106" s="175" t="s">
        <v>100</v>
      </c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7"/>
      <c r="AP106" s="53"/>
      <c r="AQ106" s="53"/>
      <c r="AR106" s="53"/>
      <c r="AS106" s="53"/>
      <c r="AT106" s="53"/>
      <c r="AU106" s="53"/>
      <c r="AV106" s="53"/>
      <c r="AW106" s="53"/>
      <c r="AX106" s="53"/>
      <c r="AY106" s="33"/>
      <c r="AZ106" s="15"/>
    </row>
    <row r="107" spans="1:53" s="88" customFormat="1" ht="13.5" customHeight="1">
      <c r="A107" s="3"/>
      <c r="B107" s="3"/>
      <c r="C107" s="3"/>
      <c r="D107" s="3"/>
      <c r="E107" s="3"/>
      <c r="F107" s="3"/>
      <c r="G107" s="3"/>
      <c r="H107" s="3"/>
      <c r="I107" s="3"/>
      <c r="S107" s="27"/>
      <c r="T107" s="27"/>
      <c r="U107" s="27"/>
      <c r="V107" s="28"/>
      <c r="W107" s="28"/>
      <c r="X107" s="28"/>
      <c r="Y107" s="28"/>
      <c r="AA107" s="77"/>
      <c r="AB107" s="175" t="s">
        <v>101</v>
      </c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7"/>
      <c r="AP107" s="53"/>
      <c r="AQ107" s="53"/>
      <c r="AR107" s="53"/>
      <c r="AS107" s="53"/>
      <c r="AT107" s="53"/>
      <c r="AU107" s="53"/>
      <c r="AV107" s="53"/>
      <c r="AW107" s="53"/>
      <c r="AX107" s="53"/>
      <c r="AY107" s="33"/>
      <c r="AZ107" s="15"/>
    </row>
    <row r="108" spans="1:53" s="88" customFormat="1" ht="13.5" customHeight="1">
      <c r="A108" s="3"/>
      <c r="B108" s="3"/>
      <c r="C108" s="3"/>
      <c r="D108" s="3"/>
      <c r="E108" s="3"/>
      <c r="F108" s="3"/>
      <c r="G108" s="3"/>
      <c r="H108" s="3"/>
      <c r="I108" s="3"/>
      <c r="S108" s="27"/>
      <c r="T108" s="27"/>
      <c r="U108" s="27"/>
      <c r="V108" s="28"/>
      <c r="W108" s="28"/>
      <c r="X108" s="28"/>
      <c r="Y108" s="28"/>
      <c r="AA108" s="77"/>
      <c r="AB108" s="175" t="s">
        <v>102</v>
      </c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7"/>
      <c r="AP108" s="53"/>
      <c r="AQ108" s="53"/>
      <c r="AR108" s="53"/>
      <c r="AS108" s="53"/>
      <c r="AT108" s="53"/>
      <c r="AU108" s="53"/>
      <c r="AV108" s="53"/>
      <c r="AW108" s="53"/>
      <c r="AX108" s="53"/>
      <c r="AY108" s="33"/>
      <c r="AZ108" s="15"/>
    </row>
    <row r="109" spans="1:53" s="88" customFormat="1" ht="13.5" customHeight="1">
      <c r="A109" s="3"/>
      <c r="B109" s="3"/>
      <c r="C109" s="3"/>
      <c r="D109" s="3"/>
      <c r="E109" s="3"/>
      <c r="F109" s="3"/>
      <c r="G109" s="3"/>
      <c r="H109" s="3"/>
      <c r="I109" s="3"/>
      <c r="S109" s="27"/>
      <c r="T109" s="27"/>
      <c r="U109" s="27"/>
      <c r="V109" s="28"/>
      <c r="W109" s="28"/>
      <c r="X109" s="28"/>
      <c r="Y109" s="28"/>
      <c r="AA109" s="77"/>
      <c r="AB109" s="175" t="s">
        <v>103</v>
      </c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7"/>
      <c r="AP109" s="53"/>
      <c r="AQ109" s="53"/>
      <c r="AR109" s="53"/>
      <c r="AS109" s="53"/>
      <c r="AT109" s="53"/>
      <c r="AU109" s="53"/>
      <c r="AV109" s="53"/>
      <c r="AW109" s="53"/>
      <c r="AX109" s="53"/>
      <c r="AY109" s="33"/>
      <c r="AZ109" s="15"/>
    </row>
    <row r="110" spans="1:53" ht="15" customHeight="1">
      <c r="A110" s="3"/>
      <c r="B110" s="3"/>
      <c r="C110" s="3"/>
      <c r="D110" s="3"/>
      <c r="E110" s="3"/>
      <c r="F110" s="3"/>
      <c r="G110" s="3"/>
      <c r="H110" s="3"/>
      <c r="I110" s="3"/>
      <c r="S110" s="27"/>
      <c r="T110" s="27"/>
      <c r="U110" s="27"/>
      <c r="V110" s="28"/>
      <c r="W110" s="28"/>
      <c r="X110" s="28"/>
      <c r="Y110" s="28"/>
      <c r="AA110" s="79"/>
      <c r="AB110" s="160" t="s">
        <v>95</v>
      </c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2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15"/>
    </row>
    <row r="111" spans="1:53" ht="9.75" customHeight="1" thickBot="1">
      <c r="A111" s="3"/>
      <c r="B111" s="3"/>
      <c r="C111" s="3"/>
      <c r="D111" s="3"/>
      <c r="E111" s="3"/>
      <c r="F111" s="3"/>
      <c r="G111" s="3"/>
      <c r="H111" s="3"/>
      <c r="I111" s="3"/>
      <c r="S111" s="27"/>
      <c r="T111" s="27"/>
      <c r="U111" s="27"/>
      <c r="V111" s="28"/>
      <c r="W111" s="28"/>
      <c r="X111" s="28"/>
      <c r="Y111" s="28"/>
      <c r="AA111" s="78"/>
      <c r="AB111" s="122" t="s">
        <v>157</v>
      </c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14"/>
      <c r="BA111" s="15"/>
    </row>
    <row r="112" spans="1:53">
      <c r="A112" s="64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5"/>
      <c r="P112" s="65"/>
      <c r="Q112" s="65"/>
      <c r="R112" s="65"/>
      <c r="S112" s="65"/>
      <c r="T112" s="169" t="s">
        <v>2</v>
      </c>
      <c r="U112" s="170"/>
      <c r="V112" s="170"/>
      <c r="W112" s="170"/>
      <c r="X112" s="171"/>
      <c r="Y112" s="62"/>
      <c r="AA112" s="63"/>
      <c r="AB112" s="125" t="s">
        <v>82</v>
      </c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7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2"/>
    </row>
    <row r="113" spans="1:51">
      <c r="A113" s="67" t="s">
        <v>39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9"/>
      <c r="T113" s="166">
        <v>75</v>
      </c>
      <c r="U113" s="167"/>
      <c r="V113" s="167"/>
      <c r="W113" s="167"/>
      <c r="X113" s="168"/>
      <c r="Y113" s="62"/>
      <c r="AA113" s="63"/>
      <c r="AB113" s="122" t="s">
        <v>158</v>
      </c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</row>
    <row r="114" spans="1:51">
      <c r="A114" s="67" t="s">
        <v>40</v>
      </c>
      <c r="B114" s="55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69"/>
      <c r="T114" s="166">
        <v>9</v>
      </c>
      <c r="U114" s="167"/>
      <c r="V114" s="167"/>
      <c r="W114" s="167"/>
      <c r="X114" s="168"/>
      <c r="Y114" s="62"/>
      <c r="AA114" s="75"/>
      <c r="AB114" s="163" t="s">
        <v>159</v>
      </c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5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</row>
    <row r="115" spans="1:51">
      <c r="A115" s="67" t="s">
        <v>38</v>
      </c>
      <c r="B115" s="55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1"/>
      <c r="N115" s="71"/>
      <c r="O115" s="71"/>
      <c r="P115" s="71"/>
      <c r="Q115" s="71"/>
      <c r="R115" s="71"/>
      <c r="S115" s="69"/>
      <c r="T115" s="166">
        <v>32</v>
      </c>
      <c r="U115" s="167"/>
      <c r="V115" s="167"/>
      <c r="W115" s="167"/>
      <c r="X115" s="168"/>
      <c r="AA115" s="63"/>
      <c r="AB115" s="122" t="s">
        <v>160</v>
      </c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</row>
    <row r="116" spans="1:51">
      <c r="A116" s="67" t="s">
        <v>41</v>
      </c>
      <c r="B116" s="68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1"/>
      <c r="N116" s="71"/>
      <c r="O116" s="71"/>
      <c r="P116" s="71"/>
      <c r="Q116" s="71"/>
      <c r="R116" s="71"/>
      <c r="S116" s="69"/>
      <c r="T116" s="166"/>
      <c r="U116" s="167"/>
      <c r="V116" s="167"/>
      <c r="W116" s="167"/>
      <c r="X116" s="168"/>
      <c r="Y116" s="62"/>
      <c r="AA116" s="63"/>
      <c r="AB116" s="400" t="s">
        <v>161</v>
      </c>
      <c r="AC116" s="400"/>
      <c r="AD116" s="400"/>
      <c r="AE116" s="400"/>
      <c r="AF116" s="400"/>
      <c r="AG116" s="400"/>
      <c r="AH116" s="400"/>
      <c r="AI116" s="400"/>
      <c r="AJ116" s="400"/>
      <c r="AK116" s="400"/>
      <c r="AL116" s="400"/>
      <c r="AM116" s="400"/>
      <c r="AN116" s="400"/>
      <c r="AO116" s="400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</row>
    <row r="117" spans="1:51">
      <c r="A117" s="67" t="s">
        <v>42</v>
      </c>
      <c r="B117" s="72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1"/>
      <c r="Q117" s="71"/>
      <c r="R117" s="71"/>
      <c r="S117" s="69"/>
      <c r="T117" s="166">
        <v>5</v>
      </c>
      <c r="U117" s="167"/>
      <c r="V117" s="167"/>
      <c r="W117" s="167"/>
      <c r="X117" s="168"/>
      <c r="Y117" s="62"/>
      <c r="AA117" s="75"/>
      <c r="AB117" s="401" t="s">
        <v>83</v>
      </c>
      <c r="AC117" s="401"/>
      <c r="AD117" s="401"/>
      <c r="AE117" s="401"/>
      <c r="AF117" s="401"/>
      <c r="AG117" s="401"/>
      <c r="AH117" s="401"/>
      <c r="AI117" s="401"/>
      <c r="AJ117" s="401"/>
      <c r="AK117" s="401"/>
      <c r="AL117" s="401"/>
      <c r="AM117" s="401"/>
      <c r="AN117" s="401"/>
      <c r="AO117" s="401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</row>
    <row r="118" spans="1:51" ht="13.5" thickBot="1">
      <c r="A118" s="67" t="s">
        <v>43</v>
      </c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0"/>
      <c r="N118" s="70"/>
      <c r="O118" s="70"/>
      <c r="P118" s="70"/>
      <c r="Q118" s="70"/>
      <c r="R118" s="70"/>
      <c r="S118" s="69"/>
      <c r="T118" s="172">
        <v>2</v>
      </c>
      <c r="U118" s="173"/>
      <c r="V118" s="173"/>
      <c r="W118" s="173"/>
      <c r="X118" s="174"/>
      <c r="Y118" s="62"/>
      <c r="AA118" s="76"/>
      <c r="AB118" s="163" t="s">
        <v>16</v>
      </c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5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</row>
    <row r="119" spans="1:51" ht="12" customHeight="1">
      <c r="A119" s="403" t="s">
        <v>44</v>
      </c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403"/>
      <c r="R119" s="403"/>
      <c r="S119" s="404"/>
      <c r="T119" s="181">
        <v>24</v>
      </c>
      <c r="U119" s="182"/>
      <c r="V119" s="182"/>
      <c r="W119" s="182"/>
      <c r="X119" s="183"/>
      <c r="Y119" s="62"/>
      <c r="AA119" s="394"/>
      <c r="AB119" s="123" t="s">
        <v>84</v>
      </c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</row>
    <row r="120" spans="1:51" s="54" customFormat="1" ht="9.75" customHeight="1" thickBot="1">
      <c r="A120" s="405"/>
      <c r="B120" s="405"/>
      <c r="C120" s="40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6"/>
      <c r="T120" s="184"/>
      <c r="U120" s="185"/>
      <c r="V120" s="185"/>
      <c r="W120" s="185"/>
      <c r="X120" s="186"/>
      <c r="Y120" s="62"/>
      <c r="Z120" s="57"/>
      <c r="AA120" s="39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</row>
    <row r="121" spans="1:51" ht="14.25" customHeight="1" thickBot="1">
      <c r="A121" s="178" t="s">
        <v>37</v>
      </c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80"/>
      <c r="T121" s="189">
        <f>SUM(T113:X120)</f>
        <v>147</v>
      </c>
      <c r="U121" s="190"/>
      <c r="V121" s="190"/>
      <c r="W121" s="190"/>
      <c r="X121" s="191"/>
      <c r="Y121" s="62"/>
      <c r="AA121" s="187"/>
      <c r="AB121" s="128" t="s">
        <v>91</v>
      </c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30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</row>
    <row r="122" spans="1:51" ht="12.75" customHeight="1">
      <c r="A122" s="4"/>
      <c r="B122" s="34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33"/>
      <c r="N122" s="33"/>
      <c r="O122" s="33"/>
      <c r="P122" s="33"/>
      <c r="Q122" s="33"/>
      <c r="R122" s="33"/>
      <c r="S122" s="4"/>
      <c r="T122" s="4"/>
      <c r="U122" s="4"/>
      <c r="V122" s="4"/>
      <c r="W122" s="4"/>
      <c r="X122" s="4"/>
      <c r="AA122" s="188"/>
      <c r="AB122" s="131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3"/>
      <c r="AP122" s="57"/>
      <c r="AQ122" s="57"/>
      <c r="AR122" s="57"/>
      <c r="AS122" s="57"/>
      <c r="AT122" s="57"/>
      <c r="AU122" s="57"/>
      <c r="AV122" s="57"/>
      <c r="AW122" s="57"/>
      <c r="AX122" s="57"/>
      <c r="AY122" s="61"/>
    </row>
    <row r="123" spans="1:51" s="54" customFormat="1" ht="12.75" customHeight="1">
      <c r="A123" s="4"/>
      <c r="B123" s="25"/>
      <c r="C123" s="26" t="s">
        <v>89</v>
      </c>
      <c r="D123" s="16"/>
      <c r="E123" s="16"/>
      <c r="F123" s="16"/>
      <c r="G123" s="16"/>
      <c r="H123" s="16"/>
      <c r="I123" s="16"/>
      <c r="J123" s="16"/>
      <c r="K123" s="16"/>
      <c r="L123" s="24"/>
      <c r="M123" s="1"/>
      <c r="N123" s="1"/>
      <c r="O123" s="1"/>
      <c r="P123" s="1"/>
      <c r="Q123" s="5"/>
      <c r="R123" s="33"/>
      <c r="S123" s="4"/>
      <c r="T123" s="4"/>
      <c r="U123" s="4"/>
      <c r="V123" s="4"/>
      <c r="W123" s="4"/>
      <c r="X123" s="4"/>
      <c r="AA123" s="51"/>
      <c r="AB123" s="134" t="s">
        <v>85</v>
      </c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58"/>
      <c r="AQ123" s="58"/>
      <c r="AR123" s="58"/>
      <c r="AS123" s="58"/>
      <c r="AT123" s="58"/>
      <c r="AU123" s="58"/>
      <c r="AV123" s="58"/>
      <c r="AW123" s="58"/>
      <c r="AX123" s="58"/>
      <c r="AY123" s="61"/>
    </row>
    <row r="124" spans="1:51">
      <c r="A124" s="4"/>
      <c r="B124" s="22" t="s">
        <v>90</v>
      </c>
      <c r="C124" s="163" t="s">
        <v>227</v>
      </c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5"/>
      <c r="R124" s="33"/>
      <c r="S124" s="4"/>
      <c r="T124" s="4"/>
      <c r="U124" s="4"/>
      <c r="V124" s="4"/>
      <c r="W124" s="4"/>
      <c r="X124" s="4"/>
      <c r="AA124" s="63"/>
      <c r="AB124" s="122" t="s">
        <v>181</v>
      </c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53"/>
      <c r="AQ124" s="53"/>
      <c r="AR124" s="53"/>
      <c r="AS124" s="53"/>
      <c r="AT124" s="53"/>
      <c r="AU124" s="53"/>
      <c r="AV124" s="53"/>
      <c r="AW124" s="53"/>
      <c r="AX124" s="53"/>
      <c r="AY124" s="61"/>
    </row>
    <row r="125" spans="1:51">
      <c r="A125" s="4"/>
      <c r="B125" s="23"/>
      <c r="C125" s="163" t="s">
        <v>87</v>
      </c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5"/>
      <c r="R125" s="4"/>
      <c r="S125" s="4"/>
      <c r="T125" s="4"/>
      <c r="U125" s="4"/>
      <c r="V125" s="4"/>
      <c r="W125" s="4"/>
      <c r="X125" s="4"/>
      <c r="AA125" s="63"/>
      <c r="AB125" s="122" t="s">
        <v>86</v>
      </c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2"/>
      <c r="AQ125" s="2"/>
      <c r="AR125" s="2"/>
      <c r="AS125" s="2"/>
      <c r="AT125" s="2"/>
      <c r="AU125" s="2"/>
      <c r="AV125" s="2"/>
      <c r="AW125" s="2"/>
      <c r="AX125" s="2"/>
      <c r="AY125" s="21"/>
    </row>
    <row r="126" spans="1:51">
      <c r="B126" s="13"/>
      <c r="C126" s="163" t="s">
        <v>88</v>
      </c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5"/>
      <c r="R126" s="7"/>
      <c r="S126" s="3"/>
      <c r="T126" s="3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</row>
    <row r="127" spans="1:51">
      <c r="R127" s="2"/>
      <c r="S127" s="2"/>
      <c r="T127" s="3"/>
      <c r="AB127" s="30"/>
      <c r="AC127" s="30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</row>
    <row r="128" spans="1:51" s="86" customFormat="1">
      <c r="R128" s="2"/>
      <c r="S128" s="2"/>
      <c r="T128" s="3"/>
      <c r="AB128" s="30"/>
      <c r="AC128" s="30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</row>
    <row r="129" spans="1:53" s="86" customFormat="1">
      <c r="R129" s="2"/>
      <c r="S129" s="2"/>
      <c r="T129" s="3"/>
      <c r="AB129" s="30"/>
      <c r="AC129" s="30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</row>
    <row r="130" spans="1:53" s="86" customFormat="1">
      <c r="R130" s="2"/>
      <c r="S130" s="2"/>
      <c r="T130" s="3"/>
      <c r="AB130" s="30"/>
      <c r="AC130" s="30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</row>
    <row r="131" spans="1:53" s="86" customFormat="1">
      <c r="R131" s="2"/>
      <c r="S131" s="2"/>
      <c r="T131" s="3"/>
      <c r="AB131" s="30"/>
      <c r="AC131" s="30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</row>
    <row r="132" spans="1:53">
      <c r="A132" s="402"/>
      <c r="B132" s="402"/>
      <c r="C132" s="402"/>
      <c r="D132" s="402"/>
      <c r="E132" s="402"/>
      <c r="F132" s="402"/>
      <c r="G132" s="402"/>
      <c r="H132" s="402"/>
      <c r="I132" s="402"/>
      <c r="J132" s="402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  <c r="U132" s="402"/>
      <c r="V132" s="402"/>
      <c r="W132" s="402"/>
      <c r="X132" s="402"/>
      <c r="Y132" s="402"/>
      <c r="Z132" s="402"/>
      <c r="AA132" s="402"/>
      <c r="AB132" s="402"/>
      <c r="AC132" s="402"/>
      <c r="AD132" s="402"/>
      <c r="AE132" s="402"/>
      <c r="AF132" s="402"/>
      <c r="AG132" s="402"/>
      <c r="AH132" s="402"/>
      <c r="AI132" s="402"/>
      <c r="AJ132" s="402"/>
      <c r="AK132" s="402"/>
      <c r="AL132" s="402"/>
      <c r="AM132" s="402"/>
      <c r="AN132" s="402"/>
      <c r="AO132" s="402"/>
      <c r="AP132" s="402"/>
      <c r="AQ132" s="402"/>
      <c r="AR132" s="402"/>
      <c r="AS132" s="402"/>
      <c r="AT132" s="402"/>
      <c r="AU132" s="402"/>
      <c r="AV132" s="402"/>
      <c r="AW132" s="402"/>
      <c r="AX132" s="402"/>
      <c r="AY132" s="80"/>
      <c r="AZ132" s="80"/>
      <c r="BA132" s="28"/>
    </row>
    <row r="133" spans="1:53">
      <c r="C133" s="94" t="s">
        <v>14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</row>
    <row r="134" spans="1:53">
      <c r="C134" s="94" t="s">
        <v>19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94" t="s">
        <v>21</v>
      </c>
      <c r="AO134" s="50"/>
      <c r="AP134" s="50"/>
    </row>
    <row r="135" spans="1:53">
      <c r="C135" s="50"/>
      <c r="D135" s="94"/>
      <c r="E135" s="94"/>
      <c r="F135" s="94"/>
      <c r="G135" s="94"/>
      <c r="H135" s="94"/>
      <c r="I135" s="95"/>
      <c r="J135" s="95"/>
      <c r="K135" s="95"/>
      <c r="L135" s="95"/>
      <c r="M135" s="95"/>
      <c r="N135" s="95"/>
      <c r="O135" s="94" t="s">
        <v>230</v>
      </c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</row>
    <row r="136" spans="1:53">
      <c r="C136" s="50"/>
      <c r="D136" s="50"/>
      <c r="E136" s="50"/>
      <c r="F136" s="50"/>
      <c r="G136" s="50"/>
      <c r="H136" s="50"/>
      <c r="I136" s="96"/>
      <c r="J136" s="96"/>
      <c r="K136" s="96"/>
      <c r="L136" s="96"/>
      <c r="M136" s="96"/>
      <c r="N136" s="96"/>
      <c r="O136" s="50" t="s">
        <v>145</v>
      </c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</row>
    <row r="137" spans="1:53">
      <c r="C137" s="94"/>
      <c r="D137" s="94"/>
      <c r="E137" s="94"/>
      <c r="F137" s="94"/>
      <c r="G137" s="94"/>
      <c r="H137" s="94"/>
      <c r="I137" s="96"/>
      <c r="J137" s="96"/>
      <c r="K137" s="96"/>
      <c r="L137" s="96"/>
      <c r="M137" s="96"/>
      <c r="N137" s="96"/>
      <c r="O137" s="94" t="s">
        <v>146</v>
      </c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</row>
    <row r="138" spans="1:53">
      <c r="I138" s="97" t="s">
        <v>163</v>
      </c>
    </row>
    <row r="139" spans="1:53">
      <c r="I139" s="98" t="s">
        <v>175</v>
      </c>
    </row>
  </sheetData>
  <mergeCells count="1014">
    <mergeCell ref="J42:N42"/>
    <mergeCell ref="S42:T42"/>
    <mergeCell ref="C41:I41"/>
    <mergeCell ref="S41:T41"/>
    <mergeCell ref="AA41:AC41"/>
    <mergeCell ref="Y41:Z41"/>
    <mergeCell ref="Y37:Z37"/>
    <mergeCell ref="Y40:Z40"/>
    <mergeCell ref="Y42:Z42"/>
    <mergeCell ref="AA37:AC37"/>
    <mergeCell ref="AA40:AC40"/>
    <mergeCell ref="AA42:AC42"/>
    <mergeCell ref="O38:P38"/>
    <mergeCell ref="AD41:AF41"/>
    <mergeCell ref="U37:X37"/>
    <mergeCell ref="U41:X41"/>
    <mergeCell ref="U42:X42"/>
    <mergeCell ref="A132:AX132"/>
    <mergeCell ref="A119:S120"/>
    <mergeCell ref="T116:X116"/>
    <mergeCell ref="AB124:AO124"/>
    <mergeCell ref="AM77:AO77"/>
    <mergeCell ref="AM78:AO78"/>
    <mergeCell ref="AM79:AO79"/>
    <mergeCell ref="AM80:AO80"/>
    <mergeCell ref="AJ72:AL72"/>
    <mergeCell ref="AJ73:AL73"/>
    <mergeCell ref="AJ74:AL74"/>
    <mergeCell ref="AJ75:AL75"/>
    <mergeCell ref="AJ76:AL76"/>
    <mergeCell ref="AM51:AO51"/>
    <mergeCell ref="AI46:AL46"/>
    <mergeCell ref="AM52:AO52"/>
    <mergeCell ref="A37:B37"/>
    <mergeCell ref="C38:I38"/>
    <mergeCell ref="C39:I39"/>
    <mergeCell ref="A38:B38"/>
    <mergeCell ref="A39:B39"/>
    <mergeCell ref="A41:B41"/>
    <mergeCell ref="A42:B42"/>
    <mergeCell ref="AD37:AF37"/>
    <mergeCell ref="AD40:AF40"/>
    <mergeCell ref="AD42:AF42"/>
    <mergeCell ref="AG37:AH37"/>
    <mergeCell ref="AG40:AH40"/>
    <mergeCell ref="AG42:AH42"/>
    <mergeCell ref="AJ37:AL37"/>
    <mergeCell ref="AD66:AF66"/>
    <mergeCell ref="AD67:AF67"/>
    <mergeCell ref="AJ83:AL83"/>
    <mergeCell ref="AG78:AH78"/>
    <mergeCell ref="AG79:AH79"/>
    <mergeCell ref="AG80:AH80"/>
    <mergeCell ref="AG81:AH81"/>
    <mergeCell ref="AG82:AH82"/>
    <mergeCell ref="AG83:AH83"/>
    <mergeCell ref="AM81:AO81"/>
    <mergeCell ref="AM82:AO82"/>
    <mergeCell ref="AM83:AO83"/>
    <mergeCell ref="AA82:AC82"/>
    <mergeCell ref="AA83:AC83"/>
    <mergeCell ref="AA119:AA120"/>
    <mergeCell ref="Q79:R79"/>
    <mergeCell ref="Q80:R80"/>
    <mergeCell ref="Q81:R81"/>
    <mergeCell ref="S86:T86"/>
    <mergeCell ref="AD86:AF86"/>
    <mergeCell ref="S83:T83"/>
    <mergeCell ref="AB116:AO116"/>
    <mergeCell ref="AB117:AO117"/>
    <mergeCell ref="AD83:AF83"/>
    <mergeCell ref="AM64:AO64"/>
    <mergeCell ref="AM65:AO65"/>
    <mergeCell ref="AM66:AO66"/>
    <mergeCell ref="AM67:AO67"/>
    <mergeCell ref="AM68:AO68"/>
    <mergeCell ref="AM69:AO69"/>
    <mergeCell ref="AM70:AO70"/>
    <mergeCell ref="AM71:AO71"/>
    <mergeCell ref="AJ65:AL65"/>
    <mergeCell ref="AJ66:AL66"/>
    <mergeCell ref="AJ67:AL67"/>
    <mergeCell ref="AJ68:AL68"/>
    <mergeCell ref="AJ69:AL69"/>
    <mergeCell ref="AJ70:AL70"/>
    <mergeCell ref="AJ71:AL71"/>
    <mergeCell ref="AD64:AF64"/>
    <mergeCell ref="AD65:AF65"/>
    <mergeCell ref="AD72:AF72"/>
    <mergeCell ref="AD73:AF73"/>
    <mergeCell ref="AD74:AF74"/>
    <mergeCell ref="AD75:AF75"/>
    <mergeCell ref="AD76:AF76"/>
    <mergeCell ref="AD77:AF77"/>
    <mergeCell ref="AD78:AF78"/>
    <mergeCell ref="AD79:AF79"/>
    <mergeCell ref="AD80:AF80"/>
    <mergeCell ref="AM72:AO72"/>
    <mergeCell ref="AM73:AO73"/>
    <mergeCell ref="AM74:AO74"/>
    <mergeCell ref="AM75:AO75"/>
    <mergeCell ref="AM76:AO76"/>
    <mergeCell ref="U64:X64"/>
    <mergeCell ref="U65:X65"/>
    <mergeCell ref="U66:X66"/>
    <mergeCell ref="U67:X67"/>
    <mergeCell ref="U68:X68"/>
    <mergeCell ref="U69:X69"/>
    <mergeCell ref="U70:X70"/>
    <mergeCell ref="U71:X71"/>
    <mergeCell ref="Y64:Z64"/>
    <mergeCell ref="AA64:AC64"/>
    <mergeCell ref="AA65:AC65"/>
    <mergeCell ref="AA66:AC66"/>
    <mergeCell ref="AA67:AC67"/>
    <mergeCell ref="AA68:AC68"/>
    <mergeCell ref="AA69:AC69"/>
    <mergeCell ref="AA70:AC70"/>
    <mergeCell ref="AA71:AC71"/>
    <mergeCell ref="Y66:Z66"/>
    <mergeCell ref="Y67:Z67"/>
    <mergeCell ref="Y68:Z68"/>
    <mergeCell ref="Y69:Z69"/>
    <mergeCell ref="S79:T79"/>
    <mergeCell ref="AD81:AF81"/>
    <mergeCell ref="AD70:AF70"/>
    <mergeCell ref="AD71:AF71"/>
    <mergeCell ref="AD82:AF82"/>
    <mergeCell ref="A72:B72"/>
    <mergeCell ref="J72:N72"/>
    <mergeCell ref="J73:N73"/>
    <mergeCell ref="J74:N74"/>
    <mergeCell ref="J75:N75"/>
    <mergeCell ref="J76:N76"/>
    <mergeCell ref="J77:N77"/>
    <mergeCell ref="J78:N78"/>
    <mergeCell ref="J79:N79"/>
    <mergeCell ref="Y72:Z72"/>
    <mergeCell ref="Y73:Z73"/>
    <mergeCell ref="Y74:Z74"/>
    <mergeCell ref="Y75:Z75"/>
    <mergeCell ref="Y76:Z76"/>
    <mergeCell ref="Y77:Z77"/>
    <mergeCell ref="Y78:Z78"/>
    <mergeCell ref="Y79:Z79"/>
    <mergeCell ref="S77:T77"/>
    <mergeCell ref="A74:B74"/>
    <mergeCell ref="A75:B75"/>
    <mergeCell ref="A76:B76"/>
    <mergeCell ref="U72:X72"/>
    <mergeCell ref="U73:X73"/>
    <mergeCell ref="Y81:Z81"/>
    <mergeCell ref="Y70:Z70"/>
    <mergeCell ref="Y71:Z71"/>
    <mergeCell ref="A79:B79"/>
    <mergeCell ref="A86:B86"/>
    <mergeCell ref="C86:I86"/>
    <mergeCell ref="J66:N66"/>
    <mergeCell ref="M95:X95"/>
    <mergeCell ref="S65:T65"/>
    <mergeCell ref="Q66:R66"/>
    <mergeCell ref="S66:T66"/>
    <mergeCell ref="S67:T67"/>
    <mergeCell ref="Q82:R82"/>
    <mergeCell ref="C85:I85"/>
    <mergeCell ref="S70:T70"/>
    <mergeCell ref="A83:B83"/>
    <mergeCell ref="C70:I70"/>
    <mergeCell ref="C71:I71"/>
    <mergeCell ref="J65:N65"/>
    <mergeCell ref="C76:I76"/>
    <mergeCell ref="C77:I77"/>
    <mergeCell ref="C78:I78"/>
    <mergeCell ref="C79:I79"/>
    <mergeCell ref="C80:I80"/>
    <mergeCell ref="C81:I81"/>
    <mergeCell ref="C82:I82"/>
    <mergeCell ref="Q83:R83"/>
    <mergeCell ref="Q65:R65"/>
    <mergeCell ref="O77:P77"/>
    <mergeCell ref="O78:P78"/>
    <mergeCell ref="S80:T80"/>
    <mergeCell ref="S81:T81"/>
    <mergeCell ref="S82:T82"/>
    <mergeCell ref="S68:T68"/>
    <mergeCell ref="S78:T78"/>
    <mergeCell ref="A73:B73"/>
    <mergeCell ref="AD85:AF85"/>
    <mergeCell ref="AG55:AH55"/>
    <mergeCell ref="Y65:Z65"/>
    <mergeCell ref="A63:B63"/>
    <mergeCell ref="J85:N85"/>
    <mergeCell ref="A61:B61"/>
    <mergeCell ref="C61:I61"/>
    <mergeCell ref="A62:B62"/>
    <mergeCell ref="C62:I62"/>
    <mergeCell ref="A60:B60"/>
    <mergeCell ref="C60:I60"/>
    <mergeCell ref="O74:P74"/>
    <mergeCell ref="O75:P75"/>
    <mergeCell ref="O76:P76"/>
    <mergeCell ref="J59:N59"/>
    <mergeCell ref="J71:N71"/>
    <mergeCell ref="O65:P65"/>
    <mergeCell ref="J84:N84"/>
    <mergeCell ref="O73:P73"/>
    <mergeCell ref="A59:B59"/>
    <mergeCell ref="J67:N67"/>
    <mergeCell ref="J68:N68"/>
    <mergeCell ref="J69:N69"/>
    <mergeCell ref="J70:N70"/>
    <mergeCell ref="A84:B84"/>
    <mergeCell ref="O60:P60"/>
    <mergeCell ref="A80:B80"/>
    <mergeCell ref="A81:B81"/>
    <mergeCell ref="A82:B82"/>
    <mergeCell ref="A77:B77"/>
    <mergeCell ref="A78:B78"/>
    <mergeCell ref="AG57:AH57"/>
    <mergeCell ref="Y58:Z58"/>
    <mergeCell ref="Y63:Z63"/>
    <mergeCell ref="AA63:AC63"/>
    <mergeCell ref="A50:B50"/>
    <mergeCell ref="Y95:Z95"/>
    <mergeCell ref="AJ95:AL95"/>
    <mergeCell ref="A64:B64"/>
    <mergeCell ref="A65:B65"/>
    <mergeCell ref="A66:B66"/>
    <mergeCell ref="A67:B67"/>
    <mergeCell ref="A68:B68"/>
    <mergeCell ref="A69:B69"/>
    <mergeCell ref="A70:B70"/>
    <mergeCell ref="A71:B71"/>
    <mergeCell ref="C64:I64"/>
    <mergeCell ref="C65:I65"/>
    <mergeCell ref="C66:I66"/>
    <mergeCell ref="C67:I67"/>
    <mergeCell ref="C68:I68"/>
    <mergeCell ref="C69:I69"/>
    <mergeCell ref="Y93:Z94"/>
    <mergeCell ref="J56:N56"/>
    <mergeCell ref="J57:N57"/>
    <mergeCell ref="J62:N62"/>
    <mergeCell ref="Q56:R56"/>
    <mergeCell ref="A87:I88"/>
    <mergeCell ref="S71:T71"/>
    <mergeCell ref="A57:B57"/>
    <mergeCell ref="A56:B56"/>
    <mergeCell ref="O59:P59"/>
    <mergeCell ref="C83:I83"/>
    <mergeCell ref="AA77:AC77"/>
    <mergeCell ref="Y82:Z82"/>
    <mergeCell ref="AG70:AH70"/>
    <mergeCell ref="AG71:AH71"/>
    <mergeCell ref="AG72:AH72"/>
    <mergeCell ref="AG73:AH73"/>
    <mergeCell ref="AG74:AH74"/>
    <mergeCell ref="AG75:AH75"/>
    <mergeCell ref="AG76:AH76"/>
    <mergeCell ref="AG77:AH77"/>
    <mergeCell ref="Y80:Z80"/>
    <mergeCell ref="AA72:AC72"/>
    <mergeCell ref="AA73:AC73"/>
    <mergeCell ref="AA74:AC74"/>
    <mergeCell ref="AJ60:AL60"/>
    <mergeCell ref="AA60:AC60"/>
    <mergeCell ref="AD60:AF60"/>
    <mergeCell ref="AJ61:AL61"/>
    <mergeCell ref="AJ64:AL64"/>
    <mergeCell ref="AJ77:AL77"/>
    <mergeCell ref="AJ78:AL78"/>
    <mergeCell ref="AJ79:AL79"/>
    <mergeCell ref="AJ80:AL80"/>
    <mergeCell ref="AJ81:AL81"/>
    <mergeCell ref="AJ82:AL82"/>
    <mergeCell ref="AD68:AF68"/>
    <mergeCell ref="AD69:AF69"/>
    <mergeCell ref="AB102:AO102"/>
    <mergeCell ref="S58:T58"/>
    <mergeCell ref="U58:X58"/>
    <mergeCell ref="U55:X55"/>
    <mergeCell ref="S57:T57"/>
    <mergeCell ref="S56:T56"/>
    <mergeCell ref="AM84:AO84"/>
    <mergeCell ref="AI84:AL84"/>
    <mergeCell ref="AA84:AC84"/>
    <mergeCell ref="AG84:AH84"/>
    <mergeCell ref="AD84:AF84"/>
    <mergeCell ref="AA91:AC92"/>
    <mergeCell ref="AD91:AF92"/>
    <mergeCell ref="AJ59:AL59"/>
    <mergeCell ref="AG59:AH59"/>
    <mergeCell ref="AG60:AH60"/>
    <mergeCell ref="U82:X82"/>
    <mergeCell ref="U83:X83"/>
    <mergeCell ref="S72:T72"/>
    <mergeCell ref="S73:T73"/>
    <mergeCell ref="S74:T74"/>
    <mergeCell ref="AA57:AC57"/>
    <mergeCell ref="AM55:AO55"/>
    <mergeCell ref="AM61:AO61"/>
    <mergeCell ref="AG85:AH85"/>
    <mergeCell ref="AJ86:AL86"/>
    <mergeCell ref="AM85:AO85"/>
    <mergeCell ref="AM86:AO86"/>
    <mergeCell ref="AG86:AH86"/>
    <mergeCell ref="AA86:AC86"/>
    <mergeCell ref="Y86:Z86"/>
    <mergeCell ref="AG64:AH64"/>
    <mergeCell ref="AI57:AL57"/>
    <mergeCell ref="AD53:AF53"/>
    <mergeCell ref="AD59:AF59"/>
    <mergeCell ref="AA59:AC59"/>
    <mergeCell ref="O48:P48"/>
    <mergeCell ref="AM56:AO56"/>
    <mergeCell ref="AM54:AO54"/>
    <mergeCell ref="AD49:AF49"/>
    <mergeCell ref="AG49:AH49"/>
    <mergeCell ref="AJ49:AL49"/>
    <mergeCell ref="AM49:AO49"/>
    <mergeCell ref="S69:T69"/>
    <mergeCell ref="AG65:AH65"/>
    <mergeCell ref="AG66:AH66"/>
    <mergeCell ref="AG67:AH67"/>
    <mergeCell ref="AG68:AH68"/>
    <mergeCell ref="AG69:AH69"/>
    <mergeCell ref="AG58:AH58"/>
    <mergeCell ref="AM59:AO59"/>
    <mergeCell ref="Y53:Z53"/>
    <mergeCell ref="AD56:AF56"/>
    <mergeCell ref="AA50:AC50"/>
    <mergeCell ref="Y48:Z48"/>
    <mergeCell ref="U59:X59"/>
    <mergeCell ref="U57:X57"/>
    <mergeCell ref="AJ52:AL52"/>
    <mergeCell ref="AG53:AH53"/>
    <mergeCell ref="AD52:AF52"/>
    <mergeCell ref="AG52:AH52"/>
    <mergeCell ref="AJ53:AL53"/>
    <mergeCell ref="AG54:AH54"/>
    <mergeCell ref="AJ54:AL54"/>
    <mergeCell ref="AM57:AO57"/>
    <mergeCell ref="AD57:AF57"/>
    <mergeCell ref="AI47:AL47"/>
    <mergeCell ref="Q59:R59"/>
    <mergeCell ref="O57:P57"/>
    <mergeCell ref="AM58:AO58"/>
    <mergeCell ref="AI58:AL58"/>
    <mergeCell ref="M93:X94"/>
    <mergeCell ref="AA89:AC90"/>
    <mergeCell ref="AG91:AH92"/>
    <mergeCell ref="J61:N61"/>
    <mergeCell ref="J60:N60"/>
    <mergeCell ref="Q62:R62"/>
    <mergeCell ref="AG63:AH63"/>
    <mergeCell ref="Y91:Z92"/>
    <mergeCell ref="Y89:Z90"/>
    <mergeCell ref="Q85:R85"/>
    <mergeCell ref="Q86:R86"/>
    <mergeCell ref="O85:P85"/>
    <mergeCell ref="O86:P86"/>
    <mergeCell ref="J80:N80"/>
    <mergeCell ref="J81:N81"/>
    <mergeCell ref="J82:N82"/>
    <mergeCell ref="O58:P58"/>
    <mergeCell ref="AM62:AO62"/>
    <mergeCell ref="Y62:Z62"/>
    <mergeCell ref="O84:P84"/>
    <mergeCell ref="AM60:AO60"/>
    <mergeCell ref="Q63:R63"/>
    <mergeCell ref="Y88:Z88"/>
    <mergeCell ref="AG47:AH47"/>
    <mergeCell ref="AD58:AF58"/>
    <mergeCell ref="AM95:AO95"/>
    <mergeCell ref="AG87:AH87"/>
    <mergeCell ref="AD88:AF88"/>
    <mergeCell ref="AG89:AH90"/>
    <mergeCell ref="AM88:AO88"/>
    <mergeCell ref="AJ89:AL90"/>
    <mergeCell ref="AM89:AO90"/>
    <mergeCell ref="AA93:AC94"/>
    <mergeCell ref="AD93:AF94"/>
    <mergeCell ref="AG93:AH94"/>
    <mergeCell ref="AJ93:AL94"/>
    <mergeCell ref="AM93:AO94"/>
    <mergeCell ref="AG88:AH88"/>
    <mergeCell ref="AJ88:AL88"/>
    <mergeCell ref="AA88:AC88"/>
    <mergeCell ref="AJ91:AL92"/>
    <mergeCell ref="AD89:AF90"/>
    <mergeCell ref="AA95:AC95"/>
    <mergeCell ref="AA87:AC87"/>
    <mergeCell ref="AD87:AF87"/>
    <mergeCell ref="AG95:AH95"/>
    <mergeCell ref="AD95:AF95"/>
    <mergeCell ref="AM91:AO92"/>
    <mergeCell ref="AJ87:AL87"/>
    <mergeCell ref="S59:T59"/>
    <mergeCell ref="O83:P83"/>
    <mergeCell ref="Q72:R72"/>
    <mergeCell ref="Q73:R73"/>
    <mergeCell ref="Q74:R74"/>
    <mergeCell ref="AA55:AC55"/>
    <mergeCell ref="AD55:AF55"/>
    <mergeCell ref="AJ55:AL55"/>
    <mergeCell ref="O56:P56"/>
    <mergeCell ref="U63:X63"/>
    <mergeCell ref="Y85:Z85"/>
    <mergeCell ref="AJ85:AL85"/>
    <mergeCell ref="Q58:R58"/>
    <mergeCell ref="AG62:AH62"/>
    <mergeCell ref="AD62:AF62"/>
    <mergeCell ref="U85:X85"/>
    <mergeCell ref="S61:T61"/>
    <mergeCell ref="Q64:R64"/>
    <mergeCell ref="S64:T64"/>
    <mergeCell ref="O79:P79"/>
    <mergeCell ref="O80:P80"/>
    <mergeCell ref="O81:P81"/>
    <mergeCell ref="O82:P82"/>
    <mergeCell ref="O72:P72"/>
    <mergeCell ref="Y60:Z60"/>
    <mergeCell ref="AD61:AF61"/>
    <mergeCell ref="U56:X56"/>
    <mergeCell ref="AA58:AC58"/>
    <mergeCell ref="O64:P64"/>
    <mergeCell ref="O66:P66"/>
    <mergeCell ref="O67:P67"/>
    <mergeCell ref="Y57:Z57"/>
    <mergeCell ref="A30:B30"/>
    <mergeCell ref="J39:N39"/>
    <mergeCell ref="C30:I30"/>
    <mergeCell ref="J31:N31"/>
    <mergeCell ref="A31:B31"/>
    <mergeCell ref="C31:I31"/>
    <mergeCell ref="A28:B28"/>
    <mergeCell ref="Q43:R43"/>
    <mergeCell ref="A33:B33"/>
    <mergeCell ref="J38:N38"/>
    <mergeCell ref="O39:P39"/>
    <mergeCell ref="J33:N33"/>
    <mergeCell ref="O31:P31"/>
    <mergeCell ref="C33:I33"/>
    <mergeCell ref="Q29:R29"/>
    <mergeCell ref="O30:P30"/>
    <mergeCell ref="Q38:R38"/>
    <mergeCell ref="O36:P36"/>
    <mergeCell ref="C37:I37"/>
    <mergeCell ref="C40:I40"/>
    <mergeCell ref="C42:I42"/>
    <mergeCell ref="A32:B32"/>
    <mergeCell ref="O37:P37"/>
    <mergeCell ref="Q37:R37"/>
    <mergeCell ref="O40:P40"/>
    <mergeCell ref="O41:P41"/>
    <mergeCell ref="O42:P42"/>
    <mergeCell ref="Q40:R40"/>
    <mergeCell ref="Q41:R41"/>
    <mergeCell ref="Q42:R42"/>
    <mergeCell ref="J37:N37"/>
    <mergeCell ref="J40:N40"/>
    <mergeCell ref="AS7:AX7"/>
    <mergeCell ref="AE8:AK8"/>
    <mergeCell ref="AP14:AP16"/>
    <mergeCell ref="A25:B25"/>
    <mergeCell ref="A26:B26"/>
    <mergeCell ref="C26:I26"/>
    <mergeCell ref="C25:I25"/>
    <mergeCell ref="C29:I29"/>
    <mergeCell ref="C8:J8"/>
    <mergeCell ref="U7:Y7"/>
    <mergeCell ref="P8:T8"/>
    <mergeCell ref="P7:T7"/>
    <mergeCell ref="Q25:R25"/>
    <mergeCell ref="O26:P26"/>
    <mergeCell ref="S26:T26"/>
    <mergeCell ref="S25:T25"/>
    <mergeCell ref="O25:P25"/>
    <mergeCell ref="Q26:R26"/>
    <mergeCell ref="J26:N26"/>
    <mergeCell ref="J24:N24"/>
    <mergeCell ref="J23:N23"/>
    <mergeCell ref="K11:O11"/>
    <mergeCell ref="O13:X14"/>
    <mergeCell ref="J27:N27"/>
    <mergeCell ref="C10:J10"/>
    <mergeCell ref="C11:J11"/>
    <mergeCell ref="AD25:AF25"/>
    <mergeCell ref="AS10:AX10"/>
    <mergeCell ref="AS11:AX11"/>
    <mergeCell ref="AS8:AX8"/>
    <mergeCell ref="AS9:AX9"/>
    <mergeCell ref="Z11:AD11"/>
    <mergeCell ref="C4:J4"/>
    <mergeCell ref="C5:J5"/>
    <mergeCell ref="C6:J6"/>
    <mergeCell ref="U4:Y6"/>
    <mergeCell ref="A7:B7"/>
    <mergeCell ref="C7:J7"/>
    <mergeCell ref="K3:O6"/>
    <mergeCell ref="AE7:AK7"/>
    <mergeCell ref="Z8:AD8"/>
    <mergeCell ref="K7:O7"/>
    <mergeCell ref="C3:J3"/>
    <mergeCell ref="P4:T6"/>
    <mergeCell ref="Z3:AD6"/>
    <mergeCell ref="AE3:AK6"/>
    <mergeCell ref="AL3:AR6"/>
    <mergeCell ref="P11:T11"/>
    <mergeCell ref="Y24:Z24"/>
    <mergeCell ref="Z10:AD10"/>
    <mergeCell ref="U10:Y10"/>
    <mergeCell ref="O15:P22"/>
    <mergeCell ref="Q15:R22"/>
    <mergeCell ref="AD15:AI15"/>
    <mergeCell ref="Y16:AC16"/>
    <mergeCell ref="A8:B8"/>
    <mergeCell ref="U8:Y8"/>
    <mergeCell ref="K8:O8"/>
    <mergeCell ref="A9:B9"/>
    <mergeCell ref="AE9:AK9"/>
    <mergeCell ref="A10:B10"/>
    <mergeCell ref="A13:B22"/>
    <mergeCell ref="A11:B11"/>
    <mergeCell ref="C13:I22"/>
    <mergeCell ref="P9:T9"/>
    <mergeCell ref="K10:O10"/>
    <mergeCell ref="S17:T22"/>
    <mergeCell ref="S24:T24"/>
    <mergeCell ref="O24:P24"/>
    <mergeCell ref="Y13:AO13"/>
    <mergeCell ref="AE11:AK11"/>
    <mergeCell ref="AM17:AO17"/>
    <mergeCell ref="AD18:AI18"/>
    <mergeCell ref="AG26:AH26"/>
    <mergeCell ref="AI26:AL26"/>
    <mergeCell ref="AD29:AF29"/>
    <mergeCell ref="Q39:R39"/>
    <mergeCell ref="S39:T39"/>
    <mergeCell ref="U36:X36"/>
    <mergeCell ref="J25:N25"/>
    <mergeCell ref="O29:P29"/>
    <mergeCell ref="C9:J9"/>
    <mergeCell ref="C28:I28"/>
    <mergeCell ref="K9:O9"/>
    <mergeCell ref="AD16:AI16"/>
    <mergeCell ref="AJ36:AL36"/>
    <mergeCell ref="AM37:AO37"/>
    <mergeCell ref="AM32:AO32"/>
    <mergeCell ref="J28:N28"/>
    <mergeCell ref="C36:I36"/>
    <mergeCell ref="J36:N36"/>
    <mergeCell ref="C27:I27"/>
    <mergeCell ref="U32:X32"/>
    <mergeCell ref="AM27:AO27"/>
    <mergeCell ref="AD20:AF22"/>
    <mergeCell ref="AG20:AH22"/>
    <mergeCell ref="AE10:AK10"/>
    <mergeCell ref="AA44:AC44"/>
    <mergeCell ref="AA28:AC28"/>
    <mergeCell ref="AD28:AF28"/>
    <mergeCell ref="AG32:AH32"/>
    <mergeCell ref="C32:I32"/>
    <mergeCell ref="O32:P32"/>
    <mergeCell ref="Q32:R32"/>
    <mergeCell ref="Q28:R28"/>
    <mergeCell ref="O28:P28"/>
    <mergeCell ref="AA24:AC24"/>
    <mergeCell ref="AA29:AC29"/>
    <mergeCell ref="AJ39:AL39"/>
    <mergeCell ref="AL11:AR11"/>
    <mergeCell ref="AD17:AF17"/>
    <mergeCell ref="AJ17:AL17"/>
    <mergeCell ref="AD39:AF39"/>
    <mergeCell ref="AG39:AH39"/>
    <mergeCell ref="AD30:AF30"/>
    <mergeCell ref="Q27:R27"/>
    <mergeCell ref="O27:P27"/>
    <mergeCell ref="AD38:AF38"/>
    <mergeCell ref="S31:T31"/>
    <mergeCell ref="AA32:AC32"/>
    <mergeCell ref="S36:T36"/>
    <mergeCell ref="U39:X39"/>
    <mergeCell ref="Y33:Z33"/>
    <mergeCell ref="U33:X33"/>
    <mergeCell ref="U24:X24"/>
    <mergeCell ref="U25:X25"/>
    <mergeCell ref="AA17:AC17"/>
    <mergeCell ref="AJ41:AL41"/>
    <mergeCell ref="Q31:R31"/>
    <mergeCell ref="Y47:Z47"/>
    <mergeCell ref="S46:T46"/>
    <mergeCell ref="AJ40:AL40"/>
    <mergeCell ref="AJ42:AL42"/>
    <mergeCell ref="AJ48:AL48"/>
    <mergeCell ref="AA47:AC47"/>
    <mergeCell ref="AA34:AC34"/>
    <mergeCell ref="AA48:AC48"/>
    <mergeCell ref="AD44:AF44"/>
    <mergeCell ref="AG44:AH44"/>
    <mergeCell ref="AD47:AF47"/>
    <mergeCell ref="AG38:AH38"/>
    <mergeCell ref="Y39:Z39"/>
    <mergeCell ref="AA39:AC39"/>
    <mergeCell ref="AA30:AC30"/>
    <mergeCell ref="Y30:Z30"/>
    <mergeCell ref="AJ38:AL38"/>
    <mergeCell ref="Q35:R35"/>
    <mergeCell ref="S40:T40"/>
    <mergeCell ref="Q47:R47"/>
    <mergeCell ref="U35:X35"/>
    <mergeCell ref="S48:T48"/>
    <mergeCell ref="S33:T33"/>
    <mergeCell ref="AD32:AF32"/>
    <mergeCell ref="Y43:Z43"/>
    <mergeCell ref="Q44:R44"/>
    <mergeCell ref="U43:X43"/>
    <mergeCell ref="AD46:AF46"/>
    <mergeCell ref="Q46:R46"/>
    <mergeCell ref="S37:T37"/>
    <mergeCell ref="AG41:AH41"/>
    <mergeCell ref="AD23:AF23"/>
    <mergeCell ref="AG29:AH29"/>
    <mergeCell ref="AD27:AF27"/>
    <mergeCell ref="AG27:AH27"/>
    <mergeCell ref="AI27:AL27"/>
    <mergeCell ref="AG28:AH28"/>
    <mergeCell ref="Y28:Z28"/>
    <mergeCell ref="AI35:AL35"/>
    <mergeCell ref="AD34:AF34"/>
    <mergeCell ref="AD48:AF48"/>
    <mergeCell ref="AI24:AL24"/>
    <mergeCell ref="AM41:AO41"/>
    <mergeCell ref="AI45:AL45"/>
    <mergeCell ref="AG46:AH46"/>
    <mergeCell ref="AD45:AF45"/>
    <mergeCell ref="AG35:AH35"/>
    <mergeCell ref="AM28:AO28"/>
    <mergeCell ref="Y44:Z44"/>
    <mergeCell ref="AM30:AO30"/>
    <mergeCell ref="AJ16:AO16"/>
    <mergeCell ref="AM25:AO25"/>
    <mergeCell ref="AG17:AI17"/>
    <mergeCell ref="AJ29:AL29"/>
    <mergeCell ref="Y20:Z22"/>
    <mergeCell ref="AM20:AO22"/>
    <mergeCell ref="AJ19:AO19"/>
    <mergeCell ref="Y26:Z26"/>
    <mergeCell ref="AA25:AC25"/>
    <mergeCell ref="AM40:AO40"/>
    <mergeCell ref="AM42:AO42"/>
    <mergeCell ref="AG30:AH30"/>
    <mergeCell ref="AM43:AO43"/>
    <mergeCell ref="AM35:AO35"/>
    <mergeCell ref="AJ34:AL34"/>
    <mergeCell ref="AI32:AL32"/>
    <mergeCell ref="AI30:AL30"/>
    <mergeCell ref="AG31:AH31"/>
    <mergeCell ref="AM36:AO36"/>
    <mergeCell ref="AM39:AO39"/>
    <mergeCell ref="AD36:AF36"/>
    <mergeCell ref="AM33:AO33"/>
    <mergeCell ref="AI33:AL33"/>
    <mergeCell ref="AG33:AH33"/>
    <mergeCell ref="AD33:AF33"/>
    <mergeCell ref="AA33:AC33"/>
    <mergeCell ref="AA26:AC26"/>
    <mergeCell ref="AM38:AO38"/>
    <mergeCell ref="Y17:Z17"/>
    <mergeCell ref="AJ20:AL22"/>
    <mergeCell ref="AG34:AH34"/>
    <mergeCell ref="AM53:AO53"/>
    <mergeCell ref="AM45:AO45"/>
    <mergeCell ref="AM47:AO47"/>
    <mergeCell ref="AM46:AO46"/>
    <mergeCell ref="AM48:AO48"/>
    <mergeCell ref="AJ56:AL56"/>
    <mergeCell ref="AD51:AF51"/>
    <mergeCell ref="Q55:R55"/>
    <mergeCell ref="J43:N43"/>
    <mergeCell ref="C55:I55"/>
    <mergeCell ref="U47:X47"/>
    <mergeCell ref="J45:N45"/>
    <mergeCell ref="AG43:AH43"/>
    <mergeCell ref="AJ43:AL43"/>
    <mergeCell ref="AD43:AF43"/>
    <mergeCell ref="AA43:AC43"/>
    <mergeCell ref="J52:N52"/>
    <mergeCell ref="C52:I52"/>
    <mergeCell ref="U49:X49"/>
    <mergeCell ref="Y49:Z49"/>
    <mergeCell ref="O54:P54"/>
    <mergeCell ref="J51:N51"/>
    <mergeCell ref="J50:N50"/>
    <mergeCell ref="J53:N53"/>
    <mergeCell ref="J54:N54"/>
    <mergeCell ref="U52:X52"/>
    <mergeCell ref="AA46:AC46"/>
    <mergeCell ref="AM44:AO44"/>
    <mergeCell ref="AJ50:AL50"/>
    <mergeCell ref="AJ51:AL51"/>
    <mergeCell ref="AA56:AC56"/>
    <mergeCell ref="Y56:Z56"/>
    <mergeCell ref="E97:M97"/>
    <mergeCell ref="A85:B85"/>
    <mergeCell ref="S47:T47"/>
    <mergeCell ref="C50:I50"/>
    <mergeCell ref="C54:I54"/>
    <mergeCell ref="AA51:AC51"/>
    <mergeCell ref="AA54:AC54"/>
    <mergeCell ref="AA53:AC53"/>
    <mergeCell ref="AA52:AC52"/>
    <mergeCell ref="S54:T54"/>
    <mergeCell ref="C51:I51"/>
    <mergeCell ref="C47:I47"/>
    <mergeCell ref="J47:N47"/>
    <mergeCell ref="O51:P51"/>
    <mergeCell ref="Q51:R51"/>
    <mergeCell ref="Q53:R53"/>
    <mergeCell ref="A53:B53"/>
    <mergeCell ref="A54:B54"/>
    <mergeCell ref="A51:B51"/>
    <mergeCell ref="Y87:Z87"/>
    <mergeCell ref="J63:N63"/>
    <mergeCell ref="Q52:R52"/>
    <mergeCell ref="S50:T50"/>
    <mergeCell ref="Y52:Z52"/>
    <mergeCell ref="J86:N86"/>
    <mergeCell ref="J64:N64"/>
    <mergeCell ref="M87:X87"/>
    <mergeCell ref="O47:P47"/>
    <mergeCell ref="Y50:Z50"/>
    <mergeCell ref="N97:O97"/>
    <mergeCell ref="AA62:AC62"/>
    <mergeCell ref="Q57:R57"/>
    <mergeCell ref="J87:L95"/>
    <mergeCell ref="O63:P63"/>
    <mergeCell ref="J83:N83"/>
    <mergeCell ref="A47:B47"/>
    <mergeCell ref="Q33:R33"/>
    <mergeCell ref="M88:X88"/>
    <mergeCell ref="M89:X90"/>
    <mergeCell ref="M91:X92"/>
    <mergeCell ref="U86:X86"/>
    <mergeCell ref="Q75:R75"/>
    <mergeCell ref="Q76:R76"/>
    <mergeCell ref="Q77:R77"/>
    <mergeCell ref="U61:X61"/>
    <mergeCell ref="U62:X62"/>
    <mergeCell ref="O55:P55"/>
    <mergeCell ref="Q54:R54"/>
    <mergeCell ref="O62:P62"/>
    <mergeCell ref="S62:T62"/>
    <mergeCell ref="S55:T55"/>
    <mergeCell ref="J46:N46"/>
    <mergeCell ref="J35:N35"/>
    <mergeCell ref="U44:X44"/>
    <mergeCell ref="U45:X45"/>
    <mergeCell ref="S38:T38"/>
    <mergeCell ref="A49:B49"/>
    <mergeCell ref="C46:I46"/>
    <mergeCell ref="J48:N48"/>
    <mergeCell ref="A55:B55"/>
    <mergeCell ref="A58:B58"/>
    <mergeCell ref="C59:I59"/>
    <mergeCell ref="C58:I58"/>
    <mergeCell ref="C57:I57"/>
    <mergeCell ref="A27:B27"/>
    <mergeCell ref="J29:N29"/>
    <mergeCell ref="A45:B45"/>
    <mergeCell ref="A44:B44"/>
    <mergeCell ref="J34:N34"/>
    <mergeCell ref="O34:P34"/>
    <mergeCell ref="Q34:R34"/>
    <mergeCell ref="S34:T34"/>
    <mergeCell ref="A43:B43"/>
    <mergeCell ref="AM34:AO34"/>
    <mergeCell ref="AA35:AC35"/>
    <mergeCell ref="AD35:AF35"/>
    <mergeCell ref="C56:I56"/>
    <mergeCell ref="O44:P44"/>
    <mergeCell ref="S35:T35"/>
    <mergeCell ref="O45:P45"/>
    <mergeCell ref="O43:P43"/>
    <mergeCell ref="S43:T43"/>
    <mergeCell ref="S44:T44"/>
    <mergeCell ref="AJ44:AL44"/>
    <mergeCell ref="U46:X46"/>
    <mergeCell ref="S45:T45"/>
    <mergeCell ref="Y46:Z46"/>
    <mergeCell ref="AA38:AC38"/>
    <mergeCell ref="Q30:R30"/>
    <mergeCell ref="AA31:AC31"/>
    <mergeCell ref="Y31:Z31"/>
    <mergeCell ref="S30:T30"/>
    <mergeCell ref="S32:T32"/>
    <mergeCell ref="O52:P52"/>
    <mergeCell ref="C48:I48"/>
    <mergeCell ref="O53:P53"/>
    <mergeCell ref="A23:B23"/>
    <mergeCell ref="C23:I23"/>
    <mergeCell ref="A24:B24"/>
    <mergeCell ref="C24:I24"/>
    <mergeCell ref="Q23:R23"/>
    <mergeCell ref="S23:T23"/>
    <mergeCell ref="U29:X29"/>
    <mergeCell ref="J30:N30"/>
    <mergeCell ref="U30:X30"/>
    <mergeCell ref="U31:X31"/>
    <mergeCell ref="S29:T29"/>
    <mergeCell ref="Q36:R36"/>
    <mergeCell ref="Y29:Z29"/>
    <mergeCell ref="J13:N22"/>
    <mergeCell ref="O23:P23"/>
    <mergeCell ref="Y14:AO14"/>
    <mergeCell ref="AI25:AL25"/>
    <mergeCell ref="AD24:AF24"/>
    <mergeCell ref="AG24:AH24"/>
    <mergeCell ref="AG25:AH25"/>
    <mergeCell ref="AM23:AO23"/>
    <mergeCell ref="A29:B29"/>
    <mergeCell ref="A35:B35"/>
    <mergeCell ref="AA36:AC36"/>
    <mergeCell ref="AG36:AH36"/>
    <mergeCell ref="Y36:Z36"/>
    <mergeCell ref="AD31:AF31"/>
    <mergeCell ref="Y32:Z32"/>
    <mergeCell ref="AM31:AO31"/>
    <mergeCell ref="AJ31:AL31"/>
    <mergeCell ref="A34:B34"/>
    <mergeCell ref="C34:I34"/>
    <mergeCell ref="AS3:AX6"/>
    <mergeCell ref="U27:X27"/>
    <mergeCell ref="AJ18:AO18"/>
    <mergeCell ref="AM26:AO26"/>
    <mergeCell ref="AL8:AR8"/>
    <mergeCell ref="AL9:AR9"/>
    <mergeCell ref="P3:Y3"/>
    <mergeCell ref="AM24:AO24"/>
    <mergeCell ref="AG23:AH23"/>
    <mergeCell ref="AJ23:AL23"/>
    <mergeCell ref="AD19:AI19"/>
    <mergeCell ref="AA20:AC22"/>
    <mergeCell ref="AA23:AC23"/>
    <mergeCell ref="AL10:AR10"/>
    <mergeCell ref="U17:X22"/>
    <mergeCell ref="S15:X16"/>
    <mergeCell ref="U23:X23"/>
    <mergeCell ref="P10:T10"/>
    <mergeCell ref="S27:T27"/>
    <mergeCell ref="AA27:AC27"/>
    <mergeCell ref="AD26:AF26"/>
    <mergeCell ref="Y27:Z27"/>
    <mergeCell ref="U26:X26"/>
    <mergeCell ref="U11:Y11"/>
    <mergeCell ref="Y15:AC15"/>
    <mergeCell ref="Y23:Z23"/>
    <mergeCell ref="Y19:AC19"/>
    <mergeCell ref="Y18:AC18"/>
    <mergeCell ref="U9:Y9"/>
    <mergeCell ref="AL7:AR7"/>
    <mergeCell ref="Z7:AD7"/>
    <mergeCell ref="AJ15:AO15"/>
    <mergeCell ref="Z9:AD9"/>
    <mergeCell ref="AJ28:AL28"/>
    <mergeCell ref="AM29:AO29"/>
    <mergeCell ref="AB101:AO101"/>
    <mergeCell ref="Q24:R24"/>
    <mergeCell ref="Y25:Z25"/>
    <mergeCell ref="S84:T84"/>
    <mergeCell ref="Q84:R84"/>
    <mergeCell ref="AG48:AH48"/>
    <mergeCell ref="AG45:AH45"/>
    <mergeCell ref="J32:N32"/>
    <mergeCell ref="O33:P33"/>
    <mergeCell ref="AA49:AC49"/>
    <mergeCell ref="C84:I84"/>
    <mergeCell ref="C63:I63"/>
    <mergeCell ref="C72:I72"/>
    <mergeCell ref="C73:I73"/>
    <mergeCell ref="C74:I74"/>
    <mergeCell ref="C75:I75"/>
    <mergeCell ref="C35:I35"/>
    <mergeCell ref="S28:T28"/>
    <mergeCell ref="Y35:Z35"/>
    <mergeCell ref="U34:X34"/>
    <mergeCell ref="Y34:Z34"/>
    <mergeCell ref="U28:X28"/>
    <mergeCell ref="U38:X38"/>
    <mergeCell ref="Y38:Z38"/>
    <mergeCell ref="AA45:AC45"/>
    <mergeCell ref="AG51:AH51"/>
    <mergeCell ref="AG50:AH50"/>
    <mergeCell ref="AD50:AF50"/>
    <mergeCell ref="S52:T52"/>
    <mergeCell ref="J58:N58"/>
    <mergeCell ref="C43:I43"/>
    <mergeCell ref="Y45:Z45"/>
    <mergeCell ref="O35:P35"/>
    <mergeCell ref="C45:I45"/>
    <mergeCell ref="A46:B46"/>
    <mergeCell ref="A48:B48"/>
    <mergeCell ref="C49:I49"/>
    <mergeCell ref="A52:B52"/>
    <mergeCell ref="J49:N49"/>
    <mergeCell ref="O49:P49"/>
    <mergeCell ref="Q49:R49"/>
    <mergeCell ref="U51:X51"/>
    <mergeCell ref="Y54:Z54"/>
    <mergeCell ref="Y55:Z55"/>
    <mergeCell ref="O50:P50"/>
    <mergeCell ref="J55:N55"/>
    <mergeCell ref="S53:T53"/>
    <mergeCell ref="C53:I53"/>
    <mergeCell ref="U48:X48"/>
    <mergeCell ref="Q50:R50"/>
    <mergeCell ref="S51:T51"/>
    <mergeCell ref="Q48:R48"/>
    <mergeCell ref="U53:X53"/>
    <mergeCell ref="U54:X54"/>
    <mergeCell ref="U50:X50"/>
    <mergeCell ref="Y51:Z51"/>
    <mergeCell ref="S49:T49"/>
    <mergeCell ref="J44:N44"/>
    <mergeCell ref="C44:I44"/>
    <mergeCell ref="A36:B36"/>
    <mergeCell ref="O46:P46"/>
    <mergeCell ref="AB110:AO110"/>
    <mergeCell ref="C126:Q126"/>
    <mergeCell ref="C125:Q125"/>
    <mergeCell ref="T114:X114"/>
    <mergeCell ref="T113:X113"/>
    <mergeCell ref="T112:X112"/>
    <mergeCell ref="T118:X118"/>
    <mergeCell ref="AB114:AO114"/>
    <mergeCell ref="AB103:AO103"/>
    <mergeCell ref="AB104:AO104"/>
    <mergeCell ref="AB105:AO105"/>
    <mergeCell ref="AB106:AO106"/>
    <mergeCell ref="AB107:AO107"/>
    <mergeCell ref="AB108:AO108"/>
    <mergeCell ref="AB109:AO109"/>
    <mergeCell ref="A121:S121"/>
    <mergeCell ref="C124:Q124"/>
    <mergeCell ref="T119:X120"/>
    <mergeCell ref="AA121:AA122"/>
    <mergeCell ref="T117:X117"/>
    <mergeCell ref="T121:X121"/>
    <mergeCell ref="T115:X115"/>
    <mergeCell ref="AB118:AO118"/>
    <mergeCell ref="Y84:Z84"/>
    <mergeCell ref="AM63:AO63"/>
    <mergeCell ref="S85:T85"/>
    <mergeCell ref="Q67:R67"/>
    <mergeCell ref="Q68:R68"/>
    <mergeCell ref="Q69:R69"/>
    <mergeCell ref="Q70:R70"/>
    <mergeCell ref="Q71:R71"/>
    <mergeCell ref="Q61:R61"/>
    <mergeCell ref="U84:X84"/>
    <mergeCell ref="S63:T63"/>
    <mergeCell ref="Q78:R78"/>
    <mergeCell ref="AG61:AH61"/>
    <mergeCell ref="AJ62:AL62"/>
    <mergeCell ref="U74:X74"/>
    <mergeCell ref="U75:X75"/>
    <mergeCell ref="U76:X76"/>
    <mergeCell ref="U77:X77"/>
    <mergeCell ref="U78:X78"/>
    <mergeCell ref="U79:X79"/>
    <mergeCell ref="U80:X80"/>
    <mergeCell ref="U81:X81"/>
    <mergeCell ref="S75:T75"/>
    <mergeCell ref="S76:T76"/>
    <mergeCell ref="AA61:AC61"/>
    <mergeCell ref="AA75:AC75"/>
    <mergeCell ref="AA78:AC78"/>
    <mergeCell ref="AA79:AC79"/>
    <mergeCell ref="AA80:AC80"/>
    <mergeCell ref="AA81:AC81"/>
    <mergeCell ref="Y83:Z83"/>
    <mergeCell ref="AA76:AC76"/>
    <mergeCell ref="AY38:BC38"/>
    <mergeCell ref="J41:N41"/>
    <mergeCell ref="BB76:BF76"/>
    <mergeCell ref="BB77:BF77"/>
    <mergeCell ref="BB78:BF78"/>
    <mergeCell ref="BB79:BF79"/>
    <mergeCell ref="AB125:AO125"/>
    <mergeCell ref="AB119:AO120"/>
    <mergeCell ref="AB111:AO111"/>
    <mergeCell ref="AB113:AO113"/>
    <mergeCell ref="AB112:AO112"/>
    <mergeCell ref="AB115:AO115"/>
    <mergeCell ref="AB121:AO122"/>
    <mergeCell ref="AB123:AO123"/>
    <mergeCell ref="Y61:Z61"/>
    <mergeCell ref="AM87:AO87"/>
    <mergeCell ref="AD63:AF63"/>
    <mergeCell ref="AJ63:AL63"/>
    <mergeCell ref="Q60:R60"/>
    <mergeCell ref="S60:T60"/>
    <mergeCell ref="O61:P61"/>
    <mergeCell ref="U60:X60"/>
    <mergeCell ref="Y59:Z59"/>
    <mergeCell ref="AM50:AO50"/>
    <mergeCell ref="Q45:R45"/>
    <mergeCell ref="AG56:AH56"/>
    <mergeCell ref="AD54:AF54"/>
    <mergeCell ref="O68:P68"/>
    <mergeCell ref="O69:P69"/>
    <mergeCell ref="O70:P70"/>
    <mergeCell ref="O71:P71"/>
    <mergeCell ref="AA85:AC85"/>
  </mergeCells>
  <phoneticPr fontId="2" type="noConversion"/>
  <pageMargins left="0" right="0" top="0.98425196850393704" bottom="0.59055118110236227" header="0.51181102362204722" footer="0.51181102362204722"/>
  <pageSetup paperSize="9" scale="94" orientation="landscape" horizontalDpi="300" verticalDpi="300" r:id="rId1"/>
  <headerFooter alignWithMargins="0"/>
  <rowBreaks count="4" manualBreakCount="4">
    <brk id="31" max="50" man="1"/>
    <brk id="55" max="50" man="1"/>
    <brk id="79" max="50" man="1"/>
    <brk id="99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opLeftCell="A13" zoomScaleNormal="100" workbookViewId="0">
      <selection activeCell="A25" sqref="A25:I25"/>
    </sheetView>
  </sheetViews>
  <sheetFormatPr defaultRowHeight="12.75"/>
  <sheetData>
    <row r="1" spans="1:9" ht="15.75">
      <c r="A1" s="409" t="s">
        <v>176</v>
      </c>
      <c r="B1" s="409"/>
      <c r="C1" s="409"/>
      <c r="D1" s="409"/>
      <c r="E1" s="409"/>
      <c r="F1" s="409"/>
      <c r="G1" s="409"/>
      <c r="H1" s="409"/>
      <c r="I1" s="409"/>
    </row>
    <row r="2" spans="1:9" ht="15.75">
      <c r="A2" s="411" t="s">
        <v>177</v>
      </c>
      <c r="B2" s="411"/>
      <c r="C2" s="411"/>
      <c r="D2" s="411"/>
      <c r="E2" s="411"/>
      <c r="F2" s="411"/>
      <c r="G2" s="411"/>
      <c r="H2" s="411"/>
      <c r="I2" s="411"/>
    </row>
    <row r="3" spans="1:9" ht="15.75">
      <c r="A3" s="411" t="s">
        <v>178</v>
      </c>
      <c r="B3" s="411"/>
      <c r="C3" s="411"/>
      <c r="D3" s="411"/>
      <c r="E3" s="411"/>
      <c r="F3" s="411"/>
      <c r="G3" s="411"/>
      <c r="H3" s="411"/>
      <c r="I3" s="411"/>
    </row>
    <row r="4" spans="1:9" ht="15.75">
      <c r="A4" s="412" t="s">
        <v>179</v>
      </c>
      <c r="B4" s="412"/>
      <c r="C4" s="412"/>
      <c r="D4" s="412"/>
      <c r="E4" s="412"/>
      <c r="F4" s="412"/>
      <c r="G4" s="412"/>
      <c r="H4" s="412"/>
      <c r="I4" s="412"/>
    </row>
    <row r="5" spans="1:9">
      <c r="A5" s="413"/>
      <c r="B5" s="413"/>
      <c r="C5" s="413"/>
      <c r="D5" s="413"/>
      <c r="E5" s="413"/>
      <c r="F5" s="413"/>
      <c r="G5" s="413"/>
      <c r="H5" s="413"/>
      <c r="I5" s="413"/>
    </row>
    <row r="6" spans="1:9" ht="15.75">
      <c r="A6" s="412" t="s">
        <v>180</v>
      </c>
      <c r="B6" s="412"/>
      <c r="C6" s="412"/>
      <c r="D6" s="412"/>
      <c r="E6" s="412"/>
      <c r="F6" s="412"/>
      <c r="G6" s="412"/>
      <c r="H6" s="412"/>
      <c r="I6" s="412"/>
    </row>
    <row r="7" spans="1:9">
      <c r="A7" s="415"/>
      <c r="B7" s="415"/>
      <c r="C7" s="415"/>
      <c r="D7" s="415"/>
      <c r="E7" s="415"/>
      <c r="F7" s="415"/>
      <c r="G7" s="415"/>
      <c r="H7" s="415"/>
      <c r="I7" s="415"/>
    </row>
    <row r="8" spans="1:9" ht="15.75">
      <c r="A8" s="414"/>
      <c r="B8" s="414"/>
      <c r="C8" s="414"/>
      <c r="D8" s="414"/>
      <c r="E8" s="414"/>
      <c r="F8" s="414"/>
      <c r="G8" s="414"/>
      <c r="H8" s="414"/>
      <c r="I8" s="414"/>
    </row>
    <row r="9" spans="1:9" ht="15.75">
      <c r="A9" s="414"/>
      <c r="B9" s="414"/>
      <c r="C9" s="414"/>
      <c r="D9" s="414"/>
      <c r="E9" s="414"/>
      <c r="F9" s="414"/>
      <c r="G9" s="414"/>
      <c r="H9" s="414"/>
      <c r="I9" s="414"/>
    </row>
    <row r="10" spans="1:9" ht="15.75">
      <c r="A10" s="410"/>
      <c r="B10" s="410"/>
      <c r="C10" s="410"/>
      <c r="D10" s="410"/>
      <c r="E10" s="410"/>
      <c r="F10" s="410"/>
      <c r="G10" s="410"/>
      <c r="H10" s="410"/>
      <c r="I10" s="410"/>
    </row>
    <row r="11" spans="1:9" ht="15.75">
      <c r="A11" s="410"/>
      <c r="B11" s="410"/>
      <c r="C11" s="410"/>
      <c r="D11" s="410"/>
      <c r="E11" s="410"/>
      <c r="F11" s="410"/>
      <c r="G11" s="410"/>
      <c r="H11" s="410"/>
      <c r="I11" s="410"/>
    </row>
    <row r="12" spans="1:9" ht="15.75">
      <c r="A12" s="410"/>
      <c r="B12" s="410"/>
      <c r="C12" s="410"/>
      <c r="D12" s="410"/>
      <c r="E12" s="410"/>
      <c r="F12" s="410"/>
      <c r="G12" s="410"/>
      <c r="H12" s="410"/>
      <c r="I12" s="410"/>
    </row>
    <row r="13" spans="1:9" ht="15.75">
      <c r="A13" s="410"/>
      <c r="B13" s="410"/>
      <c r="C13" s="410"/>
      <c r="D13" s="410"/>
      <c r="E13" s="410"/>
      <c r="F13" s="410"/>
      <c r="G13" s="410"/>
      <c r="H13" s="410"/>
      <c r="I13" s="410"/>
    </row>
    <row r="14" spans="1:9" ht="18.75">
      <c r="A14" s="417" t="s">
        <v>147</v>
      </c>
      <c r="B14" s="417"/>
      <c r="C14" s="417"/>
      <c r="D14" s="417"/>
      <c r="E14" s="417"/>
      <c r="F14" s="417"/>
      <c r="G14" s="417"/>
      <c r="H14" s="417"/>
      <c r="I14" s="417"/>
    </row>
    <row r="15" spans="1:9" ht="18.75">
      <c r="A15" s="418"/>
      <c r="B15" s="418"/>
      <c r="C15" s="418"/>
      <c r="D15" s="418"/>
      <c r="E15" s="418"/>
      <c r="F15" s="418"/>
      <c r="G15" s="418"/>
      <c r="H15" s="418"/>
      <c r="I15" s="418"/>
    </row>
    <row r="16" spans="1:9" ht="18.75">
      <c r="A16" s="418" t="s">
        <v>148</v>
      </c>
      <c r="B16" s="418"/>
      <c r="C16" s="418"/>
      <c r="D16" s="418"/>
      <c r="E16" s="418"/>
      <c r="F16" s="418"/>
      <c r="G16" s="418"/>
      <c r="H16" s="418"/>
      <c r="I16" s="418"/>
    </row>
    <row r="17" spans="1:9" ht="18.75">
      <c r="A17" s="418" t="s">
        <v>149</v>
      </c>
      <c r="B17" s="418"/>
      <c r="C17" s="418"/>
      <c r="D17" s="418"/>
      <c r="E17" s="418"/>
      <c r="F17" s="418"/>
      <c r="G17" s="418"/>
      <c r="H17" s="418"/>
      <c r="I17" s="418"/>
    </row>
    <row r="18" spans="1:9" ht="15.75">
      <c r="A18" s="419" t="s">
        <v>150</v>
      </c>
      <c r="B18" s="419"/>
      <c r="C18" s="419"/>
      <c r="D18" s="419"/>
      <c r="E18" s="419"/>
      <c r="F18" s="419"/>
      <c r="G18" s="419"/>
      <c r="H18" s="419"/>
      <c r="I18" s="419"/>
    </row>
    <row r="19" spans="1:9" ht="18.75">
      <c r="A19" s="418" t="s">
        <v>151</v>
      </c>
      <c r="B19" s="418"/>
      <c r="C19" s="418"/>
      <c r="D19" s="418"/>
      <c r="E19" s="418"/>
      <c r="F19" s="418"/>
      <c r="G19" s="418"/>
      <c r="H19" s="418"/>
      <c r="I19" s="418"/>
    </row>
    <row r="20" spans="1:9" ht="18.75">
      <c r="A20" s="417" t="s">
        <v>233</v>
      </c>
      <c r="B20" s="417"/>
      <c r="C20" s="417"/>
      <c r="D20" s="417"/>
      <c r="E20" s="417"/>
      <c r="F20" s="417"/>
      <c r="G20" s="417"/>
      <c r="H20" s="417"/>
      <c r="I20" s="417"/>
    </row>
    <row r="21" spans="1:9" ht="18.75">
      <c r="A21" s="418"/>
      <c r="B21" s="418"/>
      <c r="C21" s="418"/>
      <c r="D21" s="418"/>
      <c r="E21" s="418"/>
      <c r="F21" s="418"/>
      <c r="G21" s="418"/>
      <c r="H21" s="418"/>
      <c r="I21" s="418"/>
    </row>
    <row r="22" spans="1:9" ht="18.75">
      <c r="A22" s="418"/>
      <c r="B22" s="418"/>
      <c r="C22" s="418"/>
      <c r="D22" s="418"/>
      <c r="E22" s="418"/>
      <c r="F22" s="418"/>
      <c r="G22" s="418"/>
      <c r="H22" s="418"/>
      <c r="I22" s="418"/>
    </row>
    <row r="23" spans="1:9" ht="18.75">
      <c r="A23" s="420"/>
      <c r="B23" s="420"/>
      <c r="C23" s="420"/>
      <c r="D23" s="420"/>
      <c r="E23" s="420"/>
      <c r="F23" s="420"/>
      <c r="G23" s="420"/>
      <c r="H23" s="420"/>
      <c r="I23" s="420"/>
    </row>
    <row r="24" spans="1:9" ht="18.75">
      <c r="A24" s="416"/>
      <c r="B24" s="416"/>
      <c r="C24" s="416"/>
      <c r="D24" s="416"/>
      <c r="E24" s="416"/>
      <c r="F24" s="416"/>
      <c r="G24" s="416"/>
      <c r="H24" s="416"/>
      <c r="I24" s="416"/>
    </row>
    <row r="25" spans="1:9" ht="18.75">
      <c r="A25" s="416"/>
      <c r="B25" s="416"/>
      <c r="C25" s="416"/>
      <c r="D25" s="416"/>
      <c r="E25" s="416"/>
      <c r="F25" s="416"/>
      <c r="G25" s="416"/>
      <c r="H25" s="416"/>
      <c r="I25" s="416"/>
    </row>
    <row r="26" spans="1:9" ht="18.75">
      <c r="A26" s="416"/>
      <c r="B26" s="416"/>
      <c r="C26" s="416"/>
      <c r="D26" s="416"/>
      <c r="E26" s="416"/>
      <c r="F26" s="416"/>
      <c r="G26" s="416"/>
      <c r="H26" s="416"/>
      <c r="I26" s="416"/>
    </row>
    <row r="27" spans="1:9" ht="18.75">
      <c r="A27" s="422" t="s">
        <v>152</v>
      </c>
      <c r="B27" s="422"/>
      <c r="C27" s="422"/>
      <c r="D27" s="422"/>
      <c r="E27" s="422"/>
      <c r="F27" s="422"/>
      <c r="G27" s="422"/>
      <c r="H27" s="422"/>
      <c r="I27" s="422"/>
    </row>
    <row r="28" spans="1:9" ht="18.75">
      <c r="A28" s="423" t="s">
        <v>153</v>
      </c>
      <c r="B28" s="423"/>
      <c r="C28" s="423"/>
      <c r="D28" s="423"/>
      <c r="E28" s="423"/>
      <c r="F28" s="423"/>
      <c r="G28" s="423"/>
      <c r="H28" s="423"/>
      <c r="I28" s="423"/>
    </row>
    <row r="29" spans="1:9" ht="18.75">
      <c r="A29" s="423" t="s">
        <v>232</v>
      </c>
      <c r="B29" s="423"/>
      <c r="C29" s="423"/>
      <c r="D29" s="423"/>
      <c r="E29" s="423"/>
      <c r="F29" s="423"/>
      <c r="G29" s="423"/>
      <c r="H29" s="423"/>
      <c r="I29" s="423"/>
    </row>
    <row r="30" spans="1:9" ht="18.75">
      <c r="A30" s="421" t="s">
        <v>154</v>
      </c>
      <c r="B30" s="421"/>
      <c r="C30" s="421"/>
      <c r="D30" s="421"/>
      <c r="E30" s="421"/>
      <c r="F30" s="421"/>
      <c r="G30" s="421"/>
      <c r="H30" s="421"/>
      <c r="I30" s="421"/>
    </row>
    <row r="31" spans="1:9" ht="18.75">
      <c r="A31" s="423" t="s">
        <v>155</v>
      </c>
      <c r="B31" s="423"/>
      <c r="C31" s="423"/>
      <c r="D31" s="423"/>
      <c r="E31" s="423"/>
      <c r="F31" s="423"/>
      <c r="G31" s="423"/>
      <c r="H31" s="423"/>
      <c r="I31" s="423"/>
    </row>
    <row r="32" spans="1:9" ht="18.75">
      <c r="A32" s="421" t="s">
        <v>231</v>
      </c>
      <c r="B32" s="421"/>
      <c r="C32" s="421"/>
      <c r="D32" s="421"/>
      <c r="E32" s="421"/>
      <c r="F32" s="421"/>
      <c r="G32" s="421"/>
      <c r="H32" s="421"/>
      <c r="I32" s="421"/>
    </row>
  </sheetData>
  <mergeCells count="32">
    <mergeCell ref="A32:I32"/>
    <mergeCell ref="A26:I26"/>
    <mergeCell ref="A27:I27"/>
    <mergeCell ref="A28:I28"/>
    <mergeCell ref="A29:I29"/>
    <mergeCell ref="A30:I30"/>
    <mergeCell ref="A31:I31"/>
    <mergeCell ref="A25:I25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1:I1"/>
    <mergeCell ref="A13:I13"/>
    <mergeCell ref="A2:I2"/>
    <mergeCell ref="A3:I3"/>
    <mergeCell ref="A4:I4"/>
    <mergeCell ref="A5:I5"/>
    <mergeCell ref="A6:I6"/>
    <mergeCell ref="A8:I8"/>
    <mergeCell ref="A9:I9"/>
    <mergeCell ref="A10:I10"/>
    <mergeCell ref="A11:I11"/>
    <mergeCell ref="A12:I12"/>
    <mergeCell ref="A7:I7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титульный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Валентина Фёдоровна</dc:creator>
  <cp:lastModifiedBy>Admin</cp:lastModifiedBy>
  <cp:lastPrinted>2015-09-05T07:21:06Z</cp:lastPrinted>
  <dcterms:created xsi:type="dcterms:W3CDTF">2008-07-17T16:03:06Z</dcterms:created>
  <dcterms:modified xsi:type="dcterms:W3CDTF">2015-09-05T07:21:46Z</dcterms:modified>
</cp:coreProperties>
</file>